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stupiteľstvá\2019 OZ\OZ 9 2019_dec\"/>
    </mc:Choice>
  </mc:AlternateContent>
  <xr:revisionPtr revIDLastSave="0" documentId="13_ncr:1_{F7355A56-08E2-41D7-B806-DAB51C3FA07B}" xr6:coauthVersionLast="45" xr6:coauthVersionMax="45" xr10:uidLastSave="{00000000-0000-0000-0000-000000000000}"/>
  <bookViews>
    <workbookView xWindow="2250" yWindow="570" windowWidth="17610" windowHeight="1503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Hárok1!$4:$5</definedName>
    <definedName name="_xlnm.Print_Area" localSheetId="0">Hárok1!$A$1:$J$85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F84" i="1" l="1"/>
  <c r="F83" i="1"/>
  <c r="F42" i="1"/>
  <c r="F40" i="1"/>
  <c r="F37" i="1"/>
  <c r="F24" i="1"/>
  <c r="F18" i="1"/>
  <c r="F6" i="1"/>
  <c r="F11" i="1"/>
  <c r="J42" i="1"/>
  <c r="I42" i="1"/>
  <c r="J40" i="1"/>
  <c r="I40" i="1"/>
  <c r="J37" i="1"/>
  <c r="I37" i="1"/>
  <c r="J24" i="1"/>
  <c r="I24" i="1"/>
  <c r="I18" i="1"/>
  <c r="J18" i="1"/>
  <c r="J11" i="1"/>
  <c r="I11" i="1"/>
  <c r="J6" i="1"/>
  <c r="E79" i="1"/>
  <c r="E84" i="1" s="1"/>
  <c r="E72" i="1"/>
  <c r="E83" i="1" s="1"/>
  <c r="I6" i="1"/>
  <c r="E42" i="1"/>
  <c r="E40" i="1"/>
  <c r="E37" i="1"/>
  <c r="E24" i="1"/>
  <c r="E18" i="1"/>
  <c r="E11" i="1"/>
  <c r="E6" i="1"/>
  <c r="D79" i="1"/>
  <c r="D84" i="1" s="1"/>
  <c r="D72" i="1"/>
  <c r="D83" i="1" s="1"/>
  <c r="D42" i="1"/>
  <c r="D40" i="1"/>
  <c r="D37" i="1"/>
  <c r="D24" i="1"/>
  <c r="D11" i="1"/>
  <c r="D18" i="1"/>
  <c r="D6" i="1"/>
  <c r="F63" i="1" l="1"/>
  <c r="F82" i="1" s="1"/>
  <c r="F85" i="1" s="1"/>
  <c r="I63" i="1"/>
  <c r="I82" i="1" s="1"/>
  <c r="I85" i="1" s="1"/>
  <c r="J63" i="1"/>
  <c r="J82" i="1" s="1"/>
  <c r="J85" i="1" s="1"/>
  <c r="E63" i="1"/>
  <c r="E82" i="1" s="1"/>
  <c r="E85" i="1" s="1"/>
  <c r="D63" i="1"/>
  <c r="D82" i="1" s="1"/>
  <c r="D85" i="1" s="1"/>
  <c r="G42" i="1"/>
  <c r="G24" i="1"/>
  <c r="G37" i="1"/>
  <c r="H42" i="1"/>
  <c r="H24" i="1" l="1"/>
  <c r="H6" i="1" l="1"/>
  <c r="H84" i="1" l="1"/>
  <c r="H83" i="1"/>
  <c r="G84" i="1"/>
  <c r="G83" i="1"/>
  <c r="G18" i="1"/>
  <c r="H18" i="1"/>
  <c r="G11" i="1"/>
  <c r="H11" i="1"/>
  <c r="H63" i="1" s="1"/>
  <c r="H82" i="1" s="1"/>
  <c r="G6" i="1"/>
  <c r="H85" i="1" l="1"/>
  <c r="G63" i="1"/>
  <c r="G82" i="1" s="1"/>
  <c r="G85" i="1" s="1"/>
</calcChain>
</file>

<file path=xl/sharedStrings.xml><?xml version="1.0" encoding="utf-8"?>
<sst xmlns="http://schemas.openxmlformats.org/spreadsheetml/2006/main" count="128" uniqueCount="111">
  <si>
    <t>rozpočet</t>
  </si>
  <si>
    <t xml:space="preserve">Bežné príjmy </t>
  </si>
  <si>
    <t>Daňové príjmy - dane z príjmov, dane z majetku</t>
  </si>
  <si>
    <t>111 003</t>
  </si>
  <si>
    <t>Výnos dane z príjmov  samospráve</t>
  </si>
  <si>
    <t>121001</t>
  </si>
  <si>
    <t>Daň z pozemkov</t>
  </si>
  <si>
    <t>121002</t>
  </si>
  <si>
    <t>Daň zo stavieb</t>
  </si>
  <si>
    <t>Daň z bytov</t>
  </si>
  <si>
    <t>Daňové príjmy - dane za špecifické služby</t>
  </si>
  <si>
    <t>133 001</t>
  </si>
  <si>
    <t>Za psa</t>
  </si>
  <si>
    <t>133 003</t>
  </si>
  <si>
    <t>Za nevýherné hracie prístroje</t>
  </si>
  <si>
    <t>133 012</t>
  </si>
  <si>
    <t>Za úžívanie verejného priestranstva</t>
  </si>
  <si>
    <t>133013</t>
  </si>
  <si>
    <t xml:space="preserve">Za komunálne odpady </t>
  </si>
  <si>
    <t>Za  drob.stav. odpady</t>
  </si>
  <si>
    <t>133014</t>
  </si>
  <si>
    <t>Za jadrové zariadenie</t>
  </si>
  <si>
    <t>Nedaňové príjmy - príjmy z vlastníctva majetku</t>
  </si>
  <si>
    <t>Z prenájmu pozemkov</t>
  </si>
  <si>
    <t>212002/2</t>
  </si>
  <si>
    <t>z prenájmu hrobových miest</t>
  </si>
  <si>
    <t>Za prenájom budov a zariadení+KD</t>
  </si>
  <si>
    <t>212003/1</t>
  </si>
  <si>
    <t>Za prenájom bytov</t>
  </si>
  <si>
    <t>212003/2</t>
  </si>
  <si>
    <t>Za Dom smútku</t>
  </si>
  <si>
    <t xml:space="preserve">Nedaňové príjmy - administratívne poplatky </t>
  </si>
  <si>
    <t>Správne poplatky</t>
  </si>
  <si>
    <t>Za služby</t>
  </si>
  <si>
    <t>223001/1</t>
  </si>
  <si>
    <t>energie - preplatky</t>
  </si>
  <si>
    <t>režijné náklady ŠJ - žiaci+ dôchodci</t>
  </si>
  <si>
    <t>223001/3</t>
  </si>
  <si>
    <t>Povodie Hrona - údržba tokov</t>
  </si>
  <si>
    <t>223001/10</t>
  </si>
  <si>
    <t>obecný internet</t>
  </si>
  <si>
    <t>MŠ, ŠKD- mes.poplatky</t>
  </si>
  <si>
    <t>223001/5</t>
  </si>
  <si>
    <t>hrobové miesta stará časť</t>
  </si>
  <si>
    <t>223001/2</t>
  </si>
  <si>
    <t>príspevok za opatrovateľskú službu</t>
  </si>
  <si>
    <t>223001/111</t>
  </si>
  <si>
    <t>dobývací priestor</t>
  </si>
  <si>
    <t>Ďalšie administratívne poplatky</t>
  </si>
  <si>
    <t>znečistenie ovzdušia</t>
  </si>
  <si>
    <t>Nedaňové príjmy z úrokov</t>
  </si>
  <si>
    <t>Úroky z  vkladov</t>
  </si>
  <si>
    <t>Tuzemské bežné granty a transfery</t>
  </si>
  <si>
    <t>312001/7</t>
  </si>
  <si>
    <t>Transfer – úrad práce, projektový</t>
  </si>
  <si>
    <t>Transfer – úrad práce, projektový ZŠ</t>
  </si>
  <si>
    <t>312001/3</t>
  </si>
  <si>
    <t>dotácia školné a strava predškoláci a ZŠ</t>
  </si>
  <si>
    <t>312012/2</t>
  </si>
  <si>
    <t>ESF opatrovateľská služba</t>
  </si>
  <si>
    <t>312012/3</t>
  </si>
  <si>
    <t>Dotácia pre MŠ - deti nad 5 rokov-KŠÚ</t>
  </si>
  <si>
    <t>312012/5</t>
  </si>
  <si>
    <t>ZŠ - prenesené kompetencie</t>
  </si>
  <si>
    <t>312012/6</t>
  </si>
  <si>
    <t>Transfer – matrika</t>
  </si>
  <si>
    <t>312012/7</t>
  </si>
  <si>
    <t>ZŠ - asistent 2x</t>
  </si>
  <si>
    <t>312012/8</t>
  </si>
  <si>
    <t>životné prostredia-prenesený výkon štátu</t>
  </si>
  <si>
    <t>312012/9</t>
  </si>
  <si>
    <t>stavebná správa-prenesený výkon štátu</t>
  </si>
  <si>
    <t>312012/10</t>
  </si>
  <si>
    <t>doprava - prenesený výkon štátu</t>
  </si>
  <si>
    <t>312012/18</t>
  </si>
  <si>
    <t>evidencia obyvateľstva - dotácia kancel.</t>
  </si>
  <si>
    <t>312012/12</t>
  </si>
  <si>
    <t>voľby NR SR</t>
  </si>
  <si>
    <t>312012/15</t>
  </si>
  <si>
    <t>rodinné prídavky - p. Moravčíková</t>
  </si>
  <si>
    <t>312012/24</t>
  </si>
  <si>
    <t>Odmena skladníka CO</t>
  </si>
  <si>
    <t>312012/21</t>
  </si>
  <si>
    <t>vzdelávacie poukazy</t>
  </si>
  <si>
    <t>312012/4</t>
  </si>
  <si>
    <t>register adries</t>
  </si>
  <si>
    <t>Bežné príjmy spolu:</t>
  </si>
  <si>
    <t xml:space="preserve">Kapitálové príjmy </t>
  </si>
  <si>
    <t>Kapitálové príjmy spolu:</t>
  </si>
  <si>
    <t>Príjmové finančné operácie</t>
  </si>
  <si>
    <t>príjmové finančné operácie</t>
  </si>
  <si>
    <t>Rozpočtové príjmy spolu</t>
  </si>
  <si>
    <t>Príjmové finančné operácie:</t>
  </si>
  <si>
    <t xml:space="preserve">stravné ŠJ </t>
  </si>
  <si>
    <t xml:space="preserve"> ROZPOČET OBCE RYBNÍK PRE ROK 2020 - návrh</t>
  </si>
  <si>
    <t>Náhrady</t>
  </si>
  <si>
    <t>dotácia VUC</t>
  </si>
  <si>
    <t>Dotácie - škols.byt.,FPU,COOP,ZSE</t>
  </si>
  <si>
    <t>skutočnosť</t>
  </si>
  <si>
    <t>za porušenie predpisov</t>
  </si>
  <si>
    <t>granty</t>
  </si>
  <si>
    <t>dotácia na výmenu strešnej krytiny štadión</t>
  </si>
  <si>
    <t>z fondov obce+zostatok na potrav.účte</t>
  </si>
  <si>
    <t>finančná zábezpeka</t>
  </si>
  <si>
    <t>MŽP zberný dvor</t>
  </si>
  <si>
    <t>zníženie energetickej náročnosti KD</t>
  </si>
  <si>
    <t>NFP telocvičňa</t>
  </si>
  <si>
    <t>schválený</t>
  </si>
  <si>
    <t>očakávaný    rozpočet</t>
  </si>
  <si>
    <t>očakávaný</t>
  </si>
  <si>
    <t>telocvičňa nevyčerpané 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</si>
</sst>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#,##0.00;[Red]#,##0.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5"/>
      </patternFill>
    </fill>
    <fill>
      <patternFill patternType="solid">
        <fgColor indexed="49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11"/>
      </patternFill>
    </fill>
    <fill>
      <patternFill patternType="solid">
        <fgColor theme="6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5"/>
      </patternFill>
    </fill>
    <fill>
      <patternFill patternType="solid">
        <fgColor theme="7" tint="0.39997558519241921"/>
        <bgColor indexed="25"/>
      </patternFill>
    </fill>
    <fill>
      <patternFill patternType="solid">
        <fgColor rgb="FFFFFF00"/>
        <bgColor indexed="3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6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" fillId="4" borderId="5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6" fillId="2" borderId="8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7" fillId="2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</cellStyleXfs>
  <cellXfs count="190">
    <xf numFmtId="0" fontId="0" fillId="0" borderId="0" xfId="0"/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/>
    <xf numFmtId="0" fontId="20" fillId="0" borderId="0" xfId="1" applyFont="1"/>
    <xf numFmtId="0" fontId="21" fillId="0" borderId="0" xfId="0" applyFont="1"/>
    <xf numFmtId="0" fontId="20" fillId="19" borderId="0" xfId="1" applyFont="1" applyFill="1"/>
    <xf numFmtId="0" fontId="20" fillId="0" borderId="16" xfId="1" applyFont="1" applyFill="1" applyBorder="1"/>
    <xf numFmtId="0" fontId="19" fillId="0" borderId="0" xfId="1" applyFont="1"/>
    <xf numFmtId="0" fontId="19" fillId="2" borderId="0" xfId="1" applyFont="1" applyFill="1" applyBorder="1" applyAlignment="1">
      <alignment horizontal="left"/>
    </xf>
    <xf numFmtId="0" fontId="25" fillId="0" borderId="0" xfId="0" applyFont="1"/>
    <xf numFmtId="3" fontId="20" fillId="0" borderId="0" xfId="1" applyNumberFormat="1" applyFont="1"/>
    <xf numFmtId="3" fontId="21" fillId="0" borderId="0" xfId="0" applyNumberFormat="1" applyFont="1"/>
    <xf numFmtId="1" fontId="19" fillId="23" borderId="0" xfId="1" applyNumberFormat="1" applyFont="1" applyFill="1" applyBorder="1"/>
    <xf numFmtId="1" fontId="20" fillId="0" borderId="0" xfId="1" applyNumberFormat="1" applyFont="1" applyBorder="1"/>
    <xf numFmtId="0" fontId="26" fillId="0" borderId="0" xfId="0" applyFont="1" applyAlignment="1">
      <alignment horizontal="center"/>
    </xf>
    <xf numFmtId="3" fontId="20" fillId="0" borderId="16" xfId="1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1" fontId="23" fillId="18" borderId="0" xfId="1" applyNumberFormat="1" applyFont="1" applyFill="1" applyBorder="1"/>
    <xf numFmtId="1" fontId="19" fillId="21" borderId="0" xfId="1" applyNumberFormat="1" applyFont="1" applyFill="1" applyBorder="1"/>
    <xf numFmtId="1" fontId="20" fillId="0" borderId="0" xfId="1" applyNumberFormat="1" applyFont="1" applyFill="1" applyBorder="1"/>
    <xf numFmtId="1" fontId="24" fillId="22" borderId="0" xfId="1" applyNumberFormat="1" applyFont="1" applyFill="1" applyBorder="1"/>
    <xf numFmtId="1" fontId="20" fillId="19" borderId="0" xfId="1" applyNumberFormat="1" applyFont="1" applyFill="1" applyBorder="1"/>
    <xf numFmtId="1" fontId="19" fillId="24" borderId="0" xfId="1" applyNumberFormat="1" applyFont="1" applyFill="1" applyBorder="1"/>
    <xf numFmtId="1" fontId="22" fillId="0" borderId="0" xfId="1" applyNumberFormat="1" applyFont="1" applyBorder="1"/>
    <xf numFmtId="1" fontId="22" fillId="18" borderId="0" xfId="1" applyNumberFormat="1" applyFont="1" applyFill="1" applyBorder="1"/>
    <xf numFmtId="1" fontId="19" fillId="18" borderId="0" xfId="1" applyNumberFormat="1" applyFont="1" applyFill="1" applyBorder="1"/>
    <xf numFmtId="0" fontId="27" fillId="22" borderId="16" xfId="1" applyFont="1" applyFill="1" applyBorder="1" applyAlignment="1">
      <alignment horizontal="left"/>
    </xf>
    <xf numFmtId="0" fontId="27" fillId="22" borderId="16" xfId="1" applyFont="1" applyFill="1" applyBorder="1" applyAlignment="1">
      <alignment horizontal="center" wrapText="1"/>
    </xf>
    <xf numFmtId="164" fontId="27" fillId="22" borderId="16" xfId="1" applyNumberFormat="1" applyFont="1" applyFill="1" applyBorder="1" applyAlignment="1">
      <alignment horizontal="center" wrapText="1"/>
    </xf>
    <xf numFmtId="1" fontId="28" fillId="22" borderId="28" xfId="1" applyNumberFormat="1" applyFont="1" applyFill="1" applyBorder="1"/>
    <xf numFmtId="1" fontId="28" fillId="22" borderId="16" xfId="1" applyNumberFormat="1" applyFont="1" applyFill="1" applyBorder="1"/>
    <xf numFmtId="1" fontId="28" fillId="22" borderId="20" xfId="1" applyNumberFormat="1" applyFont="1" applyFill="1" applyBorder="1"/>
    <xf numFmtId="164" fontId="27" fillId="19" borderId="16" xfId="1" applyNumberFormat="1" applyFont="1" applyFill="1" applyBorder="1"/>
    <xf numFmtId="0" fontId="27" fillId="19" borderId="16" xfId="1" applyFont="1" applyFill="1" applyBorder="1"/>
    <xf numFmtId="0" fontId="29" fillId="18" borderId="16" xfId="1" applyFont="1" applyFill="1" applyBorder="1" applyAlignment="1">
      <alignment horizontal="left" vertical="center"/>
    </xf>
    <xf numFmtId="0" fontId="29" fillId="18" borderId="20" xfId="1" applyFont="1" applyFill="1" applyBorder="1" applyAlignment="1">
      <alignment horizontal="left" vertical="center"/>
    </xf>
    <xf numFmtId="0" fontId="29" fillId="18" borderId="16" xfId="1" applyFont="1" applyFill="1" applyBorder="1" applyAlignment="1">
      <alignment horizontal="right" vertical="center"/>
    </xf>
    <xf numFmtId="1" fontId="30" fillId="18" borderId="14" xfId="1" applyNumberFormat="1" applyFont="1" applyFill="1" applyBorder="1"/>
    <xf numFmtId="1" fontId="30" fillId="18" borderId="13" xfId="1" applyNumberFormat="1" applyFont="1" applyFill="1" applyBorder="1"/>
    <xf numFmtId="0" fontId="31" fillId="20" borderId="16" xfId="1" applyFont="1" applyFill="1" applyBorder="1" applyAlignment="1">
      <alignment horizontal="left"/>
    </xf>
    <xf numFmtId="0" fontId="27" fillId="20" borderId="20" xfId="1" applyFont="1" applyFill="1" applyBorder="1"/>
    <xf numFmtId="1" fontId="31" fillId="21" borderId="28" xfId="1" applyNumberFormat="1" applyFont="1" applyFill="1" applyBorder="1"/>
    <xf numFmtId="1" fontId="31" fillId="21" borderId="20" xfId="1" applyNumberFormat="1" applyFont="1" applyFill="1" applyBorder="1"/>
    <xf numFmtId="1" fontId="31" fillId="21" borderId="16" xfId="1" applyNumberFormat="1" applyFont="1" applyFill="1" applyBorder="1"/>
    <xf numFmtId="49" fontId="27" fillId="0" borderId="16" xfId="1" applyNumberFormat="1" applyFont="1" applyFill="1" applyBorder="1" applyAlignment="1">
      <alignment horizontal="left"/>
    </xf>
    <xf numFmtId="0" fontId="27" fillId="0" borderId="20" xfId="1" applyFont="1" applyFill="1" applyBorder="1"/>
    <xf numFmtId="164" fontId="27" fillId="0" borderId="16" xfId="1" applyNumberFormat="1" applyFont="1" applyFill="1" applyBorder="1"/>
    <xf numFmtId="0" fontId="27" fillId="0" borderId="16" xfId="1" applyFont="1" applyFill="1" applyBorder="1"/>
    <xf numFmtId="1" fontId="27" fillId="19" borderId="28" xfId="1" applyNumberFormat="1" applyFont="1" applyFill="1" applyBorder="1"/>
    <xf numFmtId="1" fontId="27" fillId="0" borderId="20" xfId="1" applyNumberFormat="1" applyFont="1" applyFill="1" applyBorder="1"/>
    <xf numFmtId="1" fontId="27" fillId="0" borderId="16" xfId="1" applyNumberFormat="1" applyFont="1" applyFill="1" applyBorder="1"/>
    <xf numFmtId="1" fontId="27" fillId="0" borderId="28" xfId="1" applyNumberFormat="1" applyFont="1" applyBorder="1"/>
    <xf numFmtId="1" fontId="27" fillId="0" borderId="20" xfId="1" applyNumberFormat="1" applyFont="1" applyBorder="1"/>
    <xf numFmtId="1" fontId="27" fillId="0" borderId="16" xfId="1" applyNumberFormat="1" applyFont="1" applyBorder="1"/>
    <xf numFmtId="3" fontId="27" fillId="0" borderId="16" xfId="1" applyNumberFormat="1" applyFont="1" applyFill="1" applyBorder="1" applyAlignment="1">
      <alignment horizontal="left"/>
    </xf>
    <xf numFmtId="0" fontId="31" fillId="20" borderId="16" xfId="1" applyFont="1" applyFill="1" applyBorder="1"/>
    <xf numFmtId="164" fontId="31" fillId="20" borderId="16" xfId="1" applyNumberFormat="1" applyFont="1" applyFill="1" applyBorder="1"/>
    <xf numFmtId="0" fontId="27" fillId="0" borderId="16" xfId="1" applyFont="1" applyFill="1" applyBorder="1" applyAlignment="1">
      <alignment horizontal="left"/>
    </xf>
    <xf numFmtId="0" fontId="27" fillId="22" borderId="16" xfId="1" applyFont="1" applyFill="1" applyBorder="1" applyAlignment="1">
      <alignment horizontal="left" vertical="center"/>
    </xf>
    <xf numFmtId="164" fontId="27" fillId="0" borderId="0" xfId="1" applyNumberFormat="1" applyFont="1" applyFill="1" applyBorder="1"/>
    <xf numFmtId="0" fontId="27" fillId="0" borderId="0" xfId="1" applyFont="1" applyFill="1" applyBorder="1"/>
    <xf numFmtId="1" fontId="32" fillId="22" borderId="0" xfId="1" applyNumberFormat="1" applyFont="1" applyFill="1" applyBorder="1"/>
    <xf numFmtId="1" fontId="32" fillId="22" borderId="20" xfId="1" applyNumberFormat="1" applyFont="1" applyFill="1" applyBorder="1"/>
    <xf numFmtId="3" fontId="27" fillId="0" borderId="17" xfId="1" applyNumberFormat="1" applyFont="1" applyFill="1" applyBorder="1" applyAlignment="1">
      <alignment horizontal="left"/>
    </xf>
    <xf numFmtId="0" fontId="27" fillId="0" borderId="10" xfId="1" applyFont="1" applyFill="1" applyBorder="1"/>
    <xf numFmtId="1" fontId="27" fillId="0" borderId="33" xfId="1" applyNumberFormat="1" applyFont="1" applyBorder="1"/>
    <xf numFmtId="1" fontId="27" fillId="0" borderId="0" xfId="1" applyNumberFormat="1" applyFont="1" applyBorder="1"/>
    <xf numFmtId="0" fontId="27" fillId="0" borderId="19" xfId="1" applyFont="1" applyBorder="1" applyAlignment="1">
      <alignment horizontal="left"/>
    </xf>
    <xf numFmtId="1" fontId="27" fillId="0" borderId="34" xfId="1" applyNumberFormat="1" applyFont="1" applyBorder="1"/>
    <xf numFmtId="1" fontId="27" fillId="0" borderId="19" xfId="1" applyNumberFormat="1" applyFont="1" applyBorder="1"/>
    <xf numFmtId="1" fontId="27" fillId="0" borderId="31" xfId="1" applyNumberFormat="1" applyFont="1" applyBorder="1"/>
    <xf numFmtId="3" fontId="31" fillId="20" borderId="16" xfId="1" applyNumberFormat="1" applyFont="1" applyFill="1" applyBorder="1" applyAlignment="1">
      <alignment horizontal="left"/>
    </xf>
    <xf numFmtId="0" fontId="27" fillId="0" borderId="13" xfId="1" applyFont="1" applyFill="1" applyBorder="1"/>
    <xf numFmtId="164" fontId="27" fillId="0" borderId="13" xfId="1" applyNumberFormat="1" applyFont="1" applyFill="1" applyBorder="1"/>
    <xf numFmtId="1" fontId="27" fillId="0" borderId="11" xfId="1" applyNumberFormat="1" applyFont="1" applyFill="1" applyBorder="1"/>
    <xf numFmtId="1" fontId="27" fillId="0" borderId="15" xfId="1" applyNumberFormat="1" applyFont="1" applyFill="1" applyBorder="1"/>
    <xf numFmtId="1" fontId="31" fillId="21" borderId="10" xfId="1" applyNumberFormat="1" applyFont="1" applyFill="1" applyBorder="1"/>
    <xf numFmtId="0" fontId="27" fillId="0" borderId="17" xfId="1" applyFont="1" applyFill="1" applyBorder="1" applyAlignment="1">
      <alignment horizontal="left"/>
    </xf>
    <xf numFmtId="1" fontId="27" fillId="0" borderId="10" xfId="1" applyNumberFormat="1" applyFont="1" applyBorder="1"/>
    <xf numFmtId="0" fontId="31" fillId="20" borderId="19" xfId="1" applyFont="1" applyFill="1" applyBorder="1" applyAlignment="1">
      <alignment horizontal="left"/>
    </xf>
    <xf numFmtId="0" fontId="31" fillId="20" borderId="19" xfId="1" applyFont="1" applyFill="1" applyBorder="1"/>
    <xf numFmtId="1" fontId="31" fillId="21" borderId="12" xfId="1" applyNumberFormat="1" applyFont="1" applyFill="1" applyBorder="1"/>
    <xf numFmtId="1" fontId="27" fillId="19" borderId="16" xfId="1" applyNumberFormat="1" applyFont="1" applyFill="1" applyBorder="1"/>
    <xf numFmtId="1" fontId="27" fillId="19" borderId="20" xfId="1" applyNumberFormat="1" applyFont="1" applyFill="1" applyBorder="1"/>
    <xf numFmtId="0" fontId="27" fillId="0" borderId="16" xfId="1" applyFont="1" applyBorder="1"/>
    <xf numFmtId="164" fontId="27" fillId="0" borderId="16" xfId="1" applyNumberFormat="1" applyFont="1" applyBorder="1"/>
    <xf numFmtId="0" fontId="27" fillId="0" borderId="16" xfId="1" applyFont="1" applyBorder="1" applyAlignment="1">
      <alignment horizontal="left"/>
    </xf>
    <xf numFmtId="0" fontId="27" fillId="0" borderId="20" xfId="1" applyFont="1" applyBorder="1"/>
    <xf numFmtId="0" fontId="27" fillId="0" borderId="20" xfId="1" applyFont="1" applyBorder="1" applyAlignment="1">
      <alignment horizontal="left"/>
    </xf>
    <xf numFmtId="0" fontId="27" fillId="0" borderId="19" xfId="1" applyFont="1" applyBorder="1"/>
    <xf numFmtId="164" fontId="27" fillId="0" borderId="19" xfId="1" applyNumberFormat="1" applyFont="1" applyBorder="1"/>
    <xf numFmtId="1" fontId="27" fillId="19" borderId="19" xfId="1" applyNumberFormat="1" applyFont="1" applyFill="1" applyBorder="1"/>
    <xf numFmtId="1" fontId="27" fillId="19" borderId="31" xfId="1" applyNumberFormat="1" applyFont="1" applyFill="1" applyBorder="1"/>
    <xf numFmtId="0" fontId="31" fillId="24" borderId="16" xfId="1" applyFont="1" applyFill="1" applyBorder="1" applyAlignment="1">
      <alignment horizontal="left"/>
    </xf>
    <xf numFmtId="0" fontId="31" fillId="24" borderId="16" xfId="1" applyFont="1" applyFill="1" applyBorder="1"/>
    <xf numFmtId="164" fontId="31" fillId="24" borderId="16" xfId="1" applyNumberFormat="1" applyFont="1" applyFill="1" applyBorder="1"/>
    <xf numFmtId="1" fontId="31" fillId="24" borderId="16" xfId="1" applyNumberFormat="1" applyFont="1" applyFill="1" applyBorder="1"/>
    <xf numFmtId="1" fontId="31" fillId="24" borderId="20" xfId="1" applyNumberFormat="1" applyFont="1" applyFill="1" applyBorder="1"/>
    <xf numFmtId="0" fontId="31" fillId="23" borderId="0" xfId="1" applyFont="1" applyFill="1" applyBorder="1" applyAlignment="1">
      <alignment horizontal="left"/>
    </xf>
    <xf numFmtId="0" fontId="31" fillId="23" borderId="0" xfId="1" applyFont="1" applyFill="1" applyBorder="1"/>
    <xf numFmtId="164" fontId="31" fillId="23" borderId="0" xfId="1" applyNumberFormat="1" applyFont="1" applyFill="1" applyBorder="1"/>
    <xf numFmtId="1" fontId="31" fillId="23" borderId="0" xfId="1" applyNumberFormat="1" applyFont="1" applyFill="1" applyBorder="1"/>
    <xf numFmtId="1" fontId="31" fillId="23" borderId="16" xfId="1" applyNumberFormat="1" applyFont="1" applyFill="1" applyBorder="1"/>
    <xf numFmtId="0" fontId="31" fillId="19" borderId="0" xfId="1" applyFont="1" applyFill="1" applyBorder="1" applyAlignment="1">
      <alignment horizontal="left"/>
    </xf>
    <xf numFmtId="0" fontId="31" fillId="19" borderId="0" xfId="1" applyFont="1" applyFill="1" applyBorder="1"/>
    <xf numFmtId="1" fontId="28" fillId="0" borderId="28" xfId="1" applyNumberFormat="1" applyFont="1" applyBorder="1"/>
    <xf numFmtId="1" fontId="28" fillId="0" borderId="16" xfId="1" applyNumberFormat="1" applyFont="1" applyBorder="1"/>
    <xf numFmtId="1" fontId="28" fillId="0" borderId="20" xfId="1" applyNumberFormat="1" applyFont="1" applyBorder="1"/>
    <xf numFmtId="0" fontId="27" fillId="18" borderId="35" xfId="1" applyFont="1" applyFill="1" applyBorder="1" applyAlignment="1">
      <alignment horizontal="left"/>
    </xf>
    <xf numFmtId="0" fontId="27" fillId="18" borderId="33" xfId="1" applyFont="1" applyFill="1" applyBorder="1" applyAlignment="1">
      <alignment horizontal="center" wrapText="1"/>
    </xf>
    <xf numFmtId="1" fontId="28" fillId="18" borderId="28" xfId="1" applyNumberFormat="1" applyFont="1" applyFill="1" applyBorder="1"/>
    <xf numFmtId="1" fontId="28" fillId="18" borderId="16" xfId="1" applyNumberFormat="1" applyFont="1" applyFill="1" applyBorder="1"/>
    <xf numFmtId="1" fontId="28" fillId="18" borderId="20" xfId="1" applyNumberFormat="1" applyFont="1" applyFill="1" applyBorder="1"/>
    <xf numFmtId="0" fontId="31" fillId="24" borderId="15" xfId="1" applyFont="1" applyFill="1" applyBorder="1" applyAlignment="1">
      <alignment horizontal="left"/>
    </xf>
    <xf numFmtId="0" fontId="27" fillId="24" borderId="18" xfId="1" applyFont="1" applyFill="1" applyBorder="1"/>
    <xf numFmtId="0" fontId="31" fillId="23" borderId="13" xfId="1" applyFont="1" applyFill="1" applyBorder="1" applyAlignment="1">
      <alignment horizontal="left"/>
    </xf>
    <xf numFmtId="0" fontId="27" fillId="23" borderId="0" xfId="1" applyFont="1" applyFill="1" applyBorder="1"/>
    <xf numFmtId="164" fontId="27" fillId="23" borderId="16" xfId="1" applyNumberFormat="1" applyFont="1" applyFill="1" applyBorder="1"/>
    <xf numFmtId="0" fontId="27" fillId="23" borderId="16" xfId="1" applyFont="1" applyFill="1" applyBorder="1"/>
    <xf numFmtId="1" fontId="31" fillId="23" borderId="14" xfId="1" applyNumberFormat="1" applyFont="1" applyFill="1" applyBorder="1"/>
    <xf numFmtId="1" fontId="31" fillId="23" borderId="13" xfId="1" applyNumberFormat="1" applyFont="1" applyFill="1" applyBorder="1"/>
    <xf numFmtId="1" fontId="28" fillId="0" borderId="34" xfId="1" applyNumberFormat="1" applyFont="1" applyBorder="1"/>
    <xf numFmtId="1" fontId="28" fillId="0" borderId="31" xfId="1" applyNumberFormat="1" applyFont="1" applyBorder="1"/>
    <xf numFmtId="0" fontId="27" fillId="18" borderId="16" xfId="1" applyFont="1" applyFill="1" applyBorder="1" applyAlignment="1">
      <alignment horizontal="left"/>
    </xf>
    <xf numFmtId="0" fontId="27" fillId="18" borderId="20" xfId="1" applyFont="1" applyFill="1" applyBorder="1"/>
    <xf numFmtId="164" fontId="27" fillId="18" borderId="16" xfId="1" applyNumberFormat="1" applyFont="1" applyFill="1" applyBorder="1"/>
    <xf numFmtId="0" fontId="27" fillId="18" borderId="16" xfId="1" applyFont="1" applyFill="1" applyBorder="1"/>
    <xf numFmtId="3" fontId="31" fillId="24" borderId="16" xfId="1" applyNumberFormat="1" applyFont="1" applyFill="1" applyBorder="1"/>
    <xf numFmtId="3" fontId="27" fillId="23" borderId="0" xfId="1" applyNumberFormat="1" applyFont="1" applyFill="1" applyBorder="1"/>
    <xf numFmtId="164" fontId="27" fillId="23" borderId="0" xfId="1" applyNumberFormat="1" applyFont="1" applyFill="1" applyBorder="1"/>
    <xf numFmtId="0" fontId="27" fillId="2" borderId="0" xfId="1" applyFont="1" applyFill="1" applyBorder="1"/>
    <xf numFmtId="164" fontId="27" fillId="2" borderId="0" xfId="1" applyNumberFormat="1" applyFont="1" applyFill="1" applyBorder="1"/>
    <xf numFmtId="0" fontId="27" fillId="2" borderId="21" xfId="1" applyFont="1" applyFill="1" applyBorder="1" applyAlignment="1">
      <alignment horizontal="left"/>
    </xf>
    <xf numFmtId="0" fontId="27" fillId="2" borderId="22" xfId="1" applyFont="1" applyFill="1" applyBorder="1"/>
    <xf numFmtId="164" fontId="27" fillId="2" borderId="22" xfId="1" applyNumberFormat="1" applyFont="1" applyFill="1" applyBorder="1"/>
    <xf numFmtId="1" fontId="27" fillId="0" borderId="22" xfId="1" applyNumberFormat="1" applyFont="1" applyBorder="1"/>
    <xf numFmtId="1" fontId="27" fillId="0" borderId="29" xfId="1" applyNumberFormat="1" applyFont="1" applyBorder="1"/>
    <xf numFmtId="0" fontId="27" fillId="2" borderId="23" xfId="1" applyFont="1" applyFill="1" applyBorder="1" applyAlignment="1">
      <alignment horizontal="left"/>
    </xf>
    <xf numFmtId="0" fontId="27" fillId="2" borderId="16" xfId="1" applyFont="1" applyFill="1" applyBorder="1"/>
    <xf numFmtId="164" fontId="27" fillId="2" borderId="16" xfId="1" applyNumberFormat="1" applyFont="1" applyFill="1" applyBorder="1"/>
    <xf numFmtId="0" fontId="27" fillId="2" borderId="26" xfId="1" applyFont="1" applyFill="1" applyBorder="1" applyAlignment="1">
      <alignment horizontal="left"/>
    </xf>
    <xf numFmtId="0" fontId="27" fillId="2" borderId="27" xfId="1" applyFont="1" applyFill="1" applyBorder="1"/>
    <xf numFmtId="164" fontId="27" fillId="2" borderId="27" xfId="1" applyNumberFormat="1" applyFont="1" applyFill="1" applyBorder="1"/>
    <xf numFmtId="1" fontId="27" fillId="0" borderId="27" xfId="1" applyNumberFormat="1" applyFont="1" applyFill="1" applyBorder="1"/>
    <xf numFmtId="1" fontId="27" fillId="0" borderId="30" xfId="1" applyNumberFormat="1" applyFont="1" applyFill="1" applyBorder="1"/>
    <xf numFmtId="0" fontId="31" fillId="18" borderId="24" xfId="1" applyFont="1" applyFill="1" applyBorder="1" applyAlignment="1">
      <alignment horizontal="left"/>
    </xf>
    <xf numFmtId="0" fontId="31" fillId="18" borderId="25" xfId="1" applyFont="1" applyFill="1" applyBorder="1"/>
    <xf numFmtId="164" fontId="31" fillId="18" borderId="25" xfId="1" applyNumberFormat="1" applyFont="1" applyFill="1" applyBorder="1"/>
    <xf numFmtId="1" fontId="31" fillId="18" borderId="25" xfId="1" applyNumberFormat="1" applyFont="1" applyFill="1" applyBorder="1"/>
    <xf numFmtId="1" fontId="31" fillId="18" borderId="32" xfId="1" applyNumberFormat="1" applyFont="1" applyFill="1" applyBorder="1"/>
    <xf numFmtId="1" fontId="31" fillId="18" borderId="16" xfId="1" applyNumberFormat="1" applyFont="1" applyFill="1" applyBorder="1"/>
    <xf numFmtId="0" fontId="27" fillId="22" borderId="20" xfId="1" applyFont="1" applyFill="1" applyBorder="1"/>
    <xf numFmtId="164" fontId="27" fillId="22" borderId="16" xfId="1" applyNumberFormat="1" applyFont="1" applyFill="1" applyBorder="1"/>
    <xf numFmtId="0" fontId="27" fillId="22" borderId="16" xfId="1" applyFont="1" applyFill="1" applyBorder="1"/>
    <xf numFmtId="1" fontId="31" fillId="21" borderId="33" xfId="1" applyNumberFormat="1" applyFont="1" applyFill="1" applyBorder="1"/>
    <xf numFmtId="1" fontId="30" fillId="25" borderId="16" xfId="1" applyNumberFormat="1" applyFont="1" applyFill="1" applyBorder="1"/>
    <xf numFmtId="1" fontId="31" fillId="23" borderId="36" xfId="1" applyNumberFormat="1" applyFont="1" applyFill="1" applyBorder="1"/>
    <xf numFmtId="1" fontId="31" fillId="23" borderId="37" xfId="1" applyNumberFormat="1" applyFont="1" applyFill="1" applyBorder="1"/>
    <xf numFmtId="165" fontId="27" fillId="18" borderId="19" xfId="1" applyNumberFormat="1" applyFont="1" applyFill="1" applyBorder="1" applyAlignment="1">
      <alignment horizontal="center" wrapText="1"/>
    </xf>
    <xf numFmtId="0" fontId="27" fillId="18" borderId="19" xfId="1" applyFont="1" applyFill="1" applyBorder="1" applyAlignment="1">
      <alignment horizontal="center" wrapText="1"/>
    </xf>
    <xf numFmtId="1" fontId="28" fillId="18" borderId="34" xfId="1" applyNumberFormat="1" applyFont="1" applyFill="1" applyBorder="1"/>
    <xf numFmtId="1" fontId="28" fillId="18" borderId="31" xfId="1" applyNumberFormat="1" applyFont="1" applyFill="1" applyBorder="1"/>
    <xf numFmtId="165" fontId="27" fillId="22" borderId="16" xfId="1" applyNumberFormat="1" applyFont="1" applyFill="1" applyBorder="1" applyAlignment="1">
      <alignment horizontal="center" wrapText="1"/>
    </xf>
    <xf numFmtId="3" fontId="20" fillId="0" borderId="37" xfId="1" applyNumberFormat="1" applyFont="1" applyBorder="1"/>
    <xf numFmtId="3" fontId="20" fillId="0" borderId="0" xfId="1" applyNumberFormat="1" applyFont="1" applyBorder="1"/>
    <xf numFmtId="166" fontId="27" fillId="2" borderId="27" xfId="1" applyNumberFormat="1" applyFont="1" applyFill="1" applyBorder="1"/>
    <xf numFmtId="1" fontId="27" fillId="0" borderId="36" xfId="1" applyNumberFormat="1" applyFont="1" applyBorder="1"/>
    <xf numFmtId="0" fontId="29" fillId="18" borderId="0" xfId="1" applyFont="1" applyFill="1" applyBorder="1" applyAlignment="1">
      <alignment horizontal="right" vertical="center"/>
    </xf>
    <xf numFmtId="0" fontId="31" fillId="20" borderId="28" xfId="1" applyFont="1" applyFill="1" applyBorder="1"/>
    <xf numFmtId="0" fontId="27" fillId="0" borderId="28" xfId="1" applyFont="1" applyFill="1" applyBorder="1"/>
    <xf numFmtId="164" fontId="27" fillId="0" borderId="34" xfId="1" applyNumberFormat="1" applyFont="1" applyFill="1" applyBorder="1"/>
    <xf numFmtId="164" fontId="27" fillId="0" borderId="28" xfId="1" applyNumberFormat="1" applyFont="1" applyFill="1" applyBorder="1"/>
    <xf numFmtId="0" fontId="27" fillId="19" borderId="28" xfId="1" applyFont="1" applyFill="1" applyBorder="1"/>
    <xf numFmtId="0" fontId="27" fillId="18" borderId="34" xfId="1" applyFont="1" applyFill="1" applyBorder="1" applyAlignment="1">
      <alignment horizontal="center" wrapText="1"/>
    </xf>
    <xf numFmtId="0" fontId="27" fillId="22" borderId="28" xfId="1" applyFont="1" applyFill="1" applyBorder="1" applyAlignment="1">
      <alignment horizontal="center" wrapText="1"/>
    </xf>
    <xf numFmtId="0" fontId="27" fillId="23" borderId="34" xfId="1" applyFont="1" applyFill="1" applyBorder="1"/>
    <xf numFmtId="0" fontId="27" fillId="18" borderId="28" xfId="1" applyFont="1" applyFill="1" applyBorder="1"/>
    <xf numFmtId="164" fontId="27" fillId="0" borderId="20" xfId="1" applyNumberFormat="1" applyFont="1" applyFill="1" applyBorder="1"/>
    <xf numFmtId="0" fontId="21" fillId="0" borderId="16" xfId="0" applyFont="1" applyBorder="1"/>
    <xf numFmtId="164" fontId="27" fillId="24" borderId="38" xfId="1" applyNumberFormat="1" applyFont="1" applyFill="1" applyBorder="1"/>
    <xf numFmtId="0" fontId="27" fillId="24" borderId="38" xfId="1" applyFont="1" applyFill="1" applyBorder="1"/>
    <xf numFmtId="0" fontId="27" fillId="24" borderId="39" xfId="1" applyFont="1" applyFill="1" applyBorder="1"/>
    <xf numFmtId="1" fontId="31" fillId="24" borderId="39" xfId="1" applyNumberFormat="1" applyFont="1" applyFill="1" applyBorder="1"/>
    <xf numFmtId="1" fontId="31" fillId="24" borderId="40" xfId="1" applyNumberFormat="1" applyFont="1" applyFill="1" applyBorder="1"/>
    <xf numFmtId="1" fontId="31" fillId="24" borderId="38" xfId="1" applyNumberFormat="1" applyFont="1" applyFill="1" applyBorder="1"/>
    <xf numFmtId="0" fontId="19" fillId="0" borderId="0" xfId="1" applyFont="1" applyAlignment="1">
      <alignment horizontal="center"/>
    </xf>
    <xf numFmtId="3" fontId="20" fillId="0" borderId="16" xfId="1" applyNumberFormat="1" applyFont="1" applyBorder="1" applyAlignment="1">
      <alignment horizontal="center"/>
    </xf>
    <xf numFmtId="164" fontId="27" fillId="23" borderId="41" xfId="1" applyNumberFormat="1" applyFont="1" applyFill="1" applyBorder="1"/>
    <xf numFmtId="0" fontId="27" fillId="23" borderId="41" xfId="1" applyFont="1" applyFill="1" applyBorder="1"/>
    <xf numFmtId="1" fontId="27" fillId="0" borderId="42" xfId="1" applyNumberFormat="1" applyFont="1" applyBorder="1"/>
  </cellXfs>
  <cellStyles count="166">
    <cellStyle name="20 % - zvýraznenie1 1" xfId="2" xr:uid="{00000000-0005-0000-0000-000000000000}"/>
    <cellStyle name="20 % - zvýraznenie1 2" xfId="3" xr:uid="{00000000-0005-0000-0000-000001000000}"/>
    <cellStyle name="20 % - zvýraznenie1 3" xfId="4" xr:uid="{00000000-0005-0000-0000-000002000000}"/>
    <cellStyle name="20 % - zvýraznenie1 4" xfId="5" xr:uid="{00000000-0005-0000-0000-000003000000}"/>
    <cellStyle name="20 % - zvýraznenie2 1" xfId="6" xr:uid="{00000000-0005-0000-0000-000004000000}"/>
    <cellStyle name="20 % - zvýraznenie2 2" xfId="7" xr:uid="{00000000-0005-0000-0000-000005000000}"/>
    <cellStyle name="20 % - zvýraznenie2 3" xfId="8" xr:uid="{00000000-0005-0000-0000-000006000000}"/>
    <cellStyle name="20 % - zvýraznenie2 4" xfId="9" xr:uid="{00000000-0005-0000-0000-000007000000}"/>
    <cellStyle name="20 % - zvýraznenie3 1" xfId="10" xr:uid="{00000000-0005-0000-0000-000008000000}"/>
    <cellStyle name="20 % - zvýraznenie3 2" xfId="11" xr:uid="{00000000-0005-0000-0000-000009000000}"/>
    <cellStyle name="20 % - zvýraznenie3 3" xfId="12" xr:uid="{00000000-0005-0000-0000-00000A000000}"/>
    <cellStyle name="20 % - zvýraznenie3 4" xfId="13" xr:uid="{00000000-0005-0000-0000-00000B000000}"/>
    <cellStyle name="20 % - zvýraznenie4 1" xfId="14" xr:uid="{00000000-0005-0000-0000-00000C000000}"/>
    <cellStyle name="20 % - zvýraznenie4 2" xfId="15" xr:uid="{00000000-0005-0000-0000-00000D000000}"/>
    <cellStyle name="20 % - zvýraznenie4 3" xfId="16" xr:uid="{00000000-0005-0000-0000-00000E000000}"/>
    <cellStyle name="20 % - zvýraznenie4 4" xfId="17" xr:uid="{00000000-0005-0000-0000-00000F000000}"/>
    <cellStyle name="20 % - zvýraznenie5 1" xfId="18" xr:uid="{00000000-0005-0000-0000-000010000000}"/>
    <cellStyle name="20 % - zvýraznenie5 2" xfId="19" xr:uid="{00000000-0005-0000-0000-000011000000}"/>
    <cellStyle name="20 % - zvýraznenie5 3" xfId="20" xr:uid="{00000000-0005-0000-0000-000012000000}"/>
    <cellStyle name="20 % - zvýraznenie5 4" xfId="21" xr:uid="{00000000-0005-0000-0000-000013000000}"/>
    <cellStyle name="20 % - zvýraznenie6 1" xfId="22" xr:uid="{00000000-0005-0000-0000-000014000000}"/>
    <cellStyle name="20 % - zvýraznenie6 2" xfId="23" xr:uid="{00000000-0005-0000-0000-000015000000}"/>
    <cellStyle name="20 % - zvýraznenie6 3" xfId="24" xr:uid="{00000000-0005-0000-0000-000016000000}"/>
    <cellStyle name="20 % - zvýraznenie6 4" xfId="25" xr:uid="{00000000-0005-0000-0000-000017000000}"/>
    <cellStyle name="40 % - zvýraznenie1 1" xfId="26" xr:uid="{00000000-0005-0000-0000-000018000000}"/>
    <cellStyle name="40 % - zvýraznenie1 2" xfId="27" xr:uid="{00000000-0005-0000-0000-000019000000}"/>
    <cellStyle name="40 % - zvýraznenie1 3" xfId="28" xr:uid="{00000000-0005-0000-0000-00001A000000}"/>
    <cellStyle name="40 % - zvýraznenie1 4" xfId="29" xr:uid="{00000000-0005-0000-0000-00001B000000}"/>
    <cellStyle name="40 % - zvýraznenie2 1" xfId="30" xr:uid="{00000000-0005-0000-0000-00001C000000}"/>
    <cellStyle name="40 % - zvýraznenie2 2" xfId="31" xr:uid="{00000000-0005-0000-0000-00001D000000}"/>
    <cellStyle name="40 % - zvýraznenie2 3" xfId="32" xr:uid="{00000000-0005-0000-0000-00001E000000}"/>
    <cellStyle name="40 % - zvýraznenie2 4" xfId="33" xr:uid="{00000000-0005-0000-0000-00001F000000}"/>
    <cellStyle name="40 % - zvýraznenie3 1" xfId="34" xr:uid="{00000000-0005-0000-0000-000020000000}"/>
    <cellStyle name="40 % - zvýraznenie3 2" xfId="35" xr:uid="{00000000-0005-0000-0000-000021000000}"/>
    <cellStyle name="40 % - zvýraznenie3 3" xfId="36" xr:uid="{00000000-0005-0000-0000-000022000000}"/>
    <cellStyle name="40 % - zvýraznenie3 4" xfId="37" xr:uid="{00000000-0005-0000-0000-000023000000}"/>
    <cellStyle name="40 % - zvýraznenie4 1" xfId="38" xr:uid="{00000000-0005-0000-0000-000024000000}"/>
    <cellStyle name="40 % - zvýraznenie4 2" xfId="39" xr:uid="{00000000-0005-0000-0000-000025000000}"/>
    <cellStyle name="40 % - zvýraznenie4 3" xfId="40" xr:uid="{00000000-0005-0000-0000-000026000000}"/>
    <cellStyle name="40 % - zvýraznenie4 4" xfId="41" xr:uid="{00000000-0005-0000-0000-000027000000}"/>
    <cellStyle name="40 % - zvýraznenie5 1" xfId="42" xr:uid="{00000000-0005-0000-0000-000028000000}"/>
    <cellStyle name="40 % - zvýraznenie5 2" xfId="43" xr:uid="{00000000-0005-0000-0000-000029000000}"/>
    <cellStyle name="40 % - zvýraznenie5 3" xfId="44" xr:uid="{00000000-0005-0000-0000-00002A000000}"/>
    <cellStyle name="40 % - zvýraznenie5 4" xfId="45" xr:uid="{00000000-0005-0000-0000-00002B000000}"/>
    <cellStyle name="40 % - zvýraznenie6 1" xfId="46" xr:uid="{00000000-0005-0000-0000-00002C000000}"/>
    <cellStyle name="40 % - zvýraznenie6 2" xfId="47" xr:uid="{00000000-0005-0000-0000-00002D000000}"/>
    <cellStyle name="40 % - zvýraznenie6 3" xfId="48" xr:uid="{00000000-0005-0000-0000-00002E000000}"/>
    <cellStyle name="40 % - zvýraznenie6 4" xfId="49" xr:uid="{00000000-0005-0000-0000-00002F000000}"/>
    <cellStyle name="60 % - zvýraznenie1 1" xfId="50" xr:uid="{00000000-0005-0000-0000-000030000000}"/>
    <cellStyle name="60 % - zvýraznenie1 2" xfId="51" xr:uid="{00000000-0005-0000-0000-000031000000}"/>
    <cellStyle name="60 % - zvýraznenie1 3" xfId="52" xr:uid="{00000000-0005-0000-0000-000032000000}"/>
    <cellStyle name="60 % - zvýraznenie1 4" xfId="53" xr:uid="{00000000-0005-0000-0000-000033000000}"/>
    <cellStyle name="60 % - zvýraznenie2 1" xfId="54" xr:uid="{00000000-0005-0000-0000-000034000000}"/>
    <cellStyle name="60 % - zvýraznenie2 2" xfId="55" xr:uid="{00000000-0005-0000-0000-000035000000}"/>
    <cellStyle name="60 % - zvýraznenie2 3" xfId="56" xr:uid="{00000000-0005-0000-0000-000036000000}"/>
    <cellStyle name="60 % - zvýraznenie2 4" xfId="57" xr:uid="{00000000-0005-0000-0000-000037000000}"/>
    <cellStyle name="60 % - zvýraznenie3 1" xfId="58" xr:uid="{00000000-0005-0000-0000-000038000000}"/>
    <cellStyle name="60 % - zvýraznenie3 2" xfId="59" xr:uid="{00000000-0005-0000-0000-000039000000}"/>
    <cellStyle name="60 % - zvýraznenie3 3" xfId="60" xr:uid="{00000000-0005-0000-0000-00003A000000}"/>
    <cellStyle name="60 % - zvýraznenie3 4" xfId="61" xr:uid="{00000000-0005-0000-0000-00003B000000}"/>
    <cellStyle name="60 % - zvýraznenie4 1" xfId="62" xr:uid="{00000000-0005-0000-0000-00003C000000}"/>
    <cellStyle name="60 % - zvýraznenie4 2" xfId="63" xr:uid="{00000000-0005-0000-0000-00003D000000}"/>
    <cellStyle name="60 % - zvýraznenie4 3" xfId="64" xr:uid="{00000000-0005-0000-0000-00003E000000}"/>
    <cellStyle name="60 % - zvýraznenie4 4" xfId="65" xr:uid="{00000000-0005-0000-0000-00003F000000}"/>
    <cellStyle name="60 % - zvýraznenie5 1" xfId="66" xr:uid="{00000000-0005-0000-0000-000040000000}"/>
    <cellStyle name="60 % - zvýraznenie5 2" xfId="67" xr:uid="{00000000-0005-0000-0000-000041000000}"/>
    <cellStyle name="60 % - zvýraznenie5 3" xfId="68" xr:uid="{00000000-0005-0000-0000-000042000000}"/>
    <cellStyle name="60 % - zvýraznenie5 4" xfId="69" xr:uid="{00000000-0005-0000-0000-000043000000}"/>
    <cellStyle name="60 % - zvýraznenie6 1" xfId="70" xr:uid="{00000000-0005-0000-0000-000044000000}"/>
    <cellStyle name="60 % - zvýraznenie6 2" xfId="71" xr:uid="{00000000-0005-0000-0000-000045000000}"/>
    <cellStyle name="60 % - zvýraznenie6 3" xfId="72" xr:uid="{00000000-0005-0000-0000-000046000000}"/>
    <cellStyle name="60 % - zvýraznenie6 4" xfId="73" xr:uid="{00000000-0005-0000-0000-000047000000}"/>
    <cellStyle name="Dobrá 1" xfId="74" xr:uid="{00000000-0005-0000-0000-000048000000}"/>
    <cellStyle name="Dobrá 2" xfId="75" xr:uid="{00000000-0005-0000-0000-000049000000}"/>
    <cellStyle name="Dobrá 3" xfId="76" xr:uid="{00000000-0005-0000-0000-00004A000000}"/>
    <cellStyle name="Dobrá 4" xfId="77" xr:uid="{00000000-0005-0000-0000-00004B000000}"/>
    <cellStyle name="Kontrolná bunka 1" xfId="78" xr:uid="{00000000-0005-0000-0000-00004C000000}"/>
    <cellStyle name="Kontrolná bunka 2" xfId="79" xr:uid="{00000000-0005-0000-0000-00004D000000}"/>
    <cellStyle name="Kontrolná bunka 3" xfId="80" xr:uid="{00000000-0005-0000-0000-00004E000000}"/>
    <cellStyle name="Kontrolná bunka 4" xfId="81" xr:uid="{00000000-0005-0000-0000-00004F000000}"/>
    <cellStyle name="Nadpis 1 1" xfId="82" xr:uid="{00000000-0005-0000-0000-000050000000}"/>
    <cellStyle name="Nadpis 1 2" xfId="83" xr:uid="{00000000-0005-0000-0000-000051000000}"/>
    <cellStyle name="Nadpis 1 3" xfId="84" xr:uid="{00000000-0005-0000-0000-000052000000}"/>
    <cellStyle name="Nadpis 1 4" xfId="85" xr:uid="{00000000-0005-0000-0000-000053000000}"/>
    <cellStyle name="Nadpis 2 1" xfId="86" xr:uid="{00000000-0005-0000-0000-000054000000}"/>
    <cellStyle name="Nadpis 2 2" xfId="87" xr:uid="{00000000-0005-0000-0000-000055000000}"/>
    <cellStyle name="Nadpis 2 3" xfId="88" xr:uid="{00000000-0005-0000-0000-000056000000}"/>
    <cellStyle name="Nadpis 2 4" xfId="89" xr:uid="{00000000-0005-0000-0000-000057000000}"/>
    <cellStyle name="Nadpis 3 1" xfId="90" xr:uid="{00000000-0005-0000-0000-000058000000}"/>
    <cellStyle name="Nadpis 3 2" xfId="91" xr:uid="{00000000-0005-0000-0000-000059000000}"/>
    <cellStyle name="Nadpis 3 3" xfId="92" xr:uid="{00000000-0005-0000-0000-00005A000000}"/>
    <cellStyle name="Nadpis 3 4" xfId="93" xr:uid="{00000000-0005-0000-0000-00005B000000}"/>
    <cellStyle name="Nadpis 4 1" xfId="94" xr:uid="{00000000-0005-0000-0000-00005C000000}"/>
    <cellStyle name="Nadpis 4 2" xfId="95" xr:uid="{00000000-0005-0000-0000-00005D000000}"/>
    <cellStyle name="Nadpis 4 3" xfId="96" xr:uid="{00000000-0005-0000-0000-00005E000000}"/>
    <cellStyle name="Nadpis 4 4" xfId="97" xr:uid="{00000000-0005-0000-0000-00005F000000}"/>
    <cellStyle name="Neutrálna 1" xfId="98" xr:uid="{00000000-0005-0000-0000-000060000000}"/>
    <cellStyle name="Neutrálna 2" xfId="99" xr:uid="{00000000-0005-0000-0000-000061000000}"/>
    <cellStyle name="Neutrálna 3" xfId="100" xr:uid="{00000000-0005-0000-0000-000062000000}"/>
    <cellStyle name="Neutrálna 4" xfId="101" xr:uid="{00000000-0005-0000-0000-000063000000}"/>
    <cellStyle name="Normálna" xfId="0" builtinId="0"/>
    <cellStyle name="Normálna 2" xfId="1" xr:uid="{00000000-0005-0000-0000-000065000000}"/>
    <cellStyle name="Poznámka 1" xfId="102" xr:uid="{00000000-0005-0000-0000-000066000000}"/>
    <cellStyle name="Poznámka 2" xfId="103" xr:uid="{00000000-0005-0000-0000-000067000000}"/>
    <cellStyle name="Poznámka 3" xfId="104" xr:uid="{00000000-0005-0000-0000-000068000000}"/>
    <cellStyle name="Poznámka 4" xfId="105" xr:uid="{00000000-0005-0000-0000-000069000000}"/>
    <cellStyle name="Prepojená bunka 1" xfId="106" xr:uid="{00000000-0005-0000-0000-00006A000000}"/>
    <cellStyle name="Prepojená bunka 2" xfId="107" xr:uid="{00000000-0005-0000-0000-00006B000000}"/>
    <cellStyle name="Prepojená bunka 3" xfId="108" xr:uid="{00000000-0005-0000-0000-00006C000000}"/>
    <cellStyle name="Prepojená bunka 4" xfId="109" xr:uid="{00000000-0005-0000-0000-00006D000000}"/>
    <cellStyle name="Spolu 1" xfId="110" xr:uid="{00000000-0005-0000-0000-00006E000000}"/>
    <cellStyle name="Spolu 2" xfId="111" xr:uid="{00000000-0005-0000-0000-00006F000000}"/>
    <cellStyle name="Spolu 3" xfId="112" xr:uid="{00000000-0005-0000-0000-000070000000}"/>
    <cellStyle name="Spolu 4" xfId="113" xr:uid="{00000000-0005-0000-0000-000071000000}"/>
    <cellStyle name="Text upozornenia 1" xfId="114" xr:uid="{00000000-0005-0000-0000-000072000000}"/>
    <cellStyle name="Text upozornenia 2" xfId="115" xr:uid="{00000000-0005-0000-0000-000073000000}"/>
    <cellStyle name="Text upozornenia 3" xfId="116" xr:uid="{00000000-0005-0000-0000-000074000000}"/>
    <cellStyle name="Text upozornenia 4" xfId="117" xr:uid="{00000000-0005-0000-0000-000075000000}"/>
    <cellStyle name="Titul 1" xfId="118" xr:uid="{00000000-0005-0000-0000-000076000000}"/>
    <cellStyle name="Titul 2" xfId="119" xr:uid="{00000000-0005-0000-0000-000077000000}"/>
    <cellStyle name="Titul 3" xfId="120" xr:uid="{00000000-0005-0000-0000-000078000000}"/>
    <cellStyle name="Titul 4" xfId="121" xr:uid="{00000000-0005-0000-0000-000079000000}"/>
    <cellStyle name="Vstup 1" xfId="122" xr:uid="{00000000-0005-0000-0000-00007A000000}"/>
    <cellStyle name="Vstup 2" xfId="123" xr:uid="{00000000-0005-0000-0000-00007B000000}"/>
    <cellStyle name="Vstup 3" xfId="124" xr:uid="{00000000-0005-0000-0000-00007C000000}"/>
    <cellStyle name="Vstup 4" xfId="125" xr:uid="{00000000-0005-0000-0000-00007D000000}"/>
    <cellStyle name="Výpočet 1" xfId="126" xr:uid="{00000000-0005-0000-0000-00007E000000}"/>
    <cellStyle name="Výpočet 2" xfId="127" xr:uid="{00000000-0005-0000-0000-00007F000000}"/>
    <cellStyle name="Výpočet 3" xfId="128" xr:uid="{00000000-0005-0000-0000-000080000000}"/>
    <cellStyle name="Výpočet 4" xfId="129" xr:uid="{00000000-0005-0000-0000-000081000000}"/>
    <cellStyle name="Výstup 1" xfId="130" xr:uid="{00000000-0005-0000-0000-000082000000}"/>
    <cellStyle name="Výstup 2" xfId="131" xr:uid="{00000000-0005-0000-0000-000083000000}"/>
    <cellStyle name="Výstup 3" xfId="132" xr:uid="{00000000-0005-0000-0000-000084000000}"/>
    <cellStyle name="Výstup 4" xfId="133" xr:uid="{00000000-0005-0000-0000-000085000000}"/>
    <cellStyle name="Vysvetľujúci text 1" xfId="134" xr:uid="{00000000-0005-0000-0000-000086000000}"/>
    <cellStyle name="Vysvetľujúci text 2" xfId="135" xr:uid="{00000000-0005-0000-0000-000087000000}"/>
    <cellStyle name="Vysvetľujúci text 3" xfId="136" xr:uid="{00000000-0005-0000-0000-000088000000}"/>
    <cellStyle name="Vysvetľujúci text 4" xfId="137" xr:uid="{00000000-0005-0000-0000-000089000000}"/>
    <cellStyle name="Zlá 1" xfId="138" xr:uid="{00000000-0005-0000-0000-00008A000000}"/>
    <cellStyle name="Zlá 2" xfId="139" xr:uid="{00000000-0005-0000-0000-00008B000000}"/>
    <cellStyle name="Zlá 3" xfId="140" xr:uid="{00000000-0005-0000-0000-00008C000000}"/>
    <cellStyle name="Zlá 4" xfId="141" xr:uid="{00000000-0005-0000-0000-00008D000000}"/>
    <cellStyle name="Zvýraznenie1 1" xfId="142" xr:uid="{00000000-0005-0000-0000-00008E000000}"/>
    <cellStyle name="Zvýraznenie1 2" xfId="143" xr:uid="{00000000-0005-0000-0000-00008F000000}"/>
    <cellStyle name="Zvýraznenie1 3" xfId="144" xr:uid="{00000000-0005-0000-0000-000090000000}"/>
    <cellStyle name="Zvýraznenie1 4" xfId="145" xr:uid="{00000000-0005-0000-0000-000091000000}"/>
    <cellStyle name="Zvýraznenie2 1" xfId="146" xr:uid="{00000000-0005-0000-0000-000092000000}"/>
    <cellStyle name="Zvýraznenie2 2" xfId="147" xr:uid="{00000000-0005-0000-0000-000093000000}"/>
    <cellStyle name="Zvýraznenie2 3" xfId="148" xr:uid="{00000000-0005-0000-0000-000094000000}"/>
    <cellStyle name="Zvýraznenie2 4" xfId="149" xr:uid="{00000000-0005-0000-0000-000095000000}"/>
    <cellStyle name="Zvýraznenie3 1" xfId="150" xr:uid="{00000000-0005-0000-0000-000096000000}"/>
    <cellStyle name="Zvýraznenie3 2" xfId="151" xr:uid="{00000000-0005-0000-0000-000097000000}"/>
    <cellStyle name="Zvýraznenie3 3" xfId="152" xr:uid="{00000000-0005-0000-0000-000098000000}"/>
    <cellStyle name="Zvýraznenie3 4" xfId="153" xr:uid="{00000000-0005-0000-0000-000099000000}"/>
    <cellStyle name="Zvýraznenie4 1" xfId="154" xr:uid="{00000000-0005-0000-0000-00009A000000}"/>
    <cellStyle name="Zvýraznenie4 2" xfId="155" xr:uid="{00000000-0005-0000-0000-00009B000000}"/>
    <cellStyle name="Zvýraznenie4 3" xfId="156" xr:uid="{00000000-0005-0000-0000-00009C000000}"/>
    <cellStyle name="Zvýraznenie4 4" xfId="157" xr:uid="{00000000-0005-0000-0000-00009D000000}"/>
    <cellStyle name="Zvýraznenie5 1" xfId="158" xr:uid="{00000000-0005-0000-0000-00009E000000}"/>
    <cellStyle name="Zvýraznenie5 2" xfId="159" xr:uid="{00000000-0005-0000-0000-00009F000000}"/>
    <cellStyle name="Zvýraznenie5 3" xfId="160" xr:uid="{00000000-0005-0000-0000-0000A0000000}"/>
    <cellStyle name="Zvýraznenie5 4" xfId="161" xr:uid="{00000000-0005-0000-0000-0000A1000000}"/>
    <cellStyle name="Zvýraznenie6 1" xfId="162" xr:uid="{00000000-0005-0000-0000-0000A2000000}"/>
    <cellStyle name="Zvýraznenie6 2" xfId="163" xr:uid="{00000000-0005-0000-0000-0000A3000000}"/>
    <cellStyle name="Zvýraznenie6 3" xfId="164" xr:uid="{00000000-0005-0000-0000-0000A4000000}"/>
    <cellStyle name="Zvýraznenie6 4" xfId="165" xr:uid="{00000000-0005-0000-0000-0000A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view="pageBreakPreview" zoomScale="120" zoomScaleNormal="130" zoomScaleSheetLayoutView="120" workbookViewId="0">
      <selection activeCell="G33" sqref="G33"/>
    </sheetView>
  </sheetViews>
  <sheetFormatPr defaultColWidth="9.28515625" defaultRowHeight="15.75" x14ac:dyDescent="0.25"/>
  <cols>
    <col min="1" max="1" width="3.7109375" style="14" bestFit="1" customWidth="1"/>
    <col min="2" max="2" width="8.42578125" style="4" customWidth="1"/>
    <col min="3" max="3" width="30.140625" style="4" customWidth="1"/>
    <col min="4" max="4" width="9.85546875" style="4" customWidth="1"/>
    <col min="5" max="6" width="10.140625" style="4" customWidth="1"/>
    <col min="7" max="7" width="9.85546875" style="11" customWidth="1"/>
    <col min="8" max="8" width="9.28515625" style="11" customWidth="1"/>
    <col min="9" max="9" width="8.85546875" style="11" customWidth="1"/>
    <col min="10" max="10" width="8.140625" style="11" customWidth="1"/>
    <col min="11" max="11" width="13.42578125" style="11" customWidth="1"/>
    <col min="12" max="16384" width="9.28515625" style="4"/>
  </cols>
  <sheetData>
    <row r="1" spans="1:13" x14ac:dyDescent="0.25">
      <c r="B1" s="1"/>
      <c r="C1" s="2"/>
      <c r="D1" s="2"/>
      <c r="E1" s="2"/>
      <c r="F1" s="2"/>
      <c r="G1" s="10"/>
      <c r="H1" s="10"/>
      <c r="I1" s="10"/>
      <c r="J1" s="10"/>
      <c r="K1" s="10"/>
      <c r="L1" s="3"/>
      <c r="M1" s="3"/>
    </row>
    <row r="2" spans="1:13" ht="15.75" customHeight="1" x14ac:dyDescent="0.25">
      <c r="B2" s="185" t="s">
        <v>94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3"/>
    </row>
    <row r="3" spans="1:13" x14ac:dyDescent="0.25">
      <c r="B3" s="1"/>
      <c r="C3" s="2"/>
      <c r="D3" s="2"/>
      <c r="E3" s="2"/>
      <c r="F3" s="2"/>
      <c r="G3" s="10"/>
      <c r="H3" s="10"/>
      <c r="I3" s="10"/>
      <c r="J3" s="10"/>
      <c r="K3" s="10"/>
      <c r="L3" s="3"/>
      <c r="M3" s="3"/>
    </row>
    <row r="4" spans="1:13" x14ac:dyDescent="0.25">
      <c r="B4" s="1"/>
      <c r="C4" s="2"/>
      <c r="D4" s="6" t="s">
        <v>98</v>
      </c>
      <c r="E4" s="6" t="s">
        <v>98</v>
      </c>
      <c r="F4" s="6" t="s">
        <v>107</v>
      </c>
      <c r="G4" s="186" t="s">
        <v>108</v>
      </c>
      <c r="H4" s="186"/>
      <c r="I4" s="15" t="s">
        <v>0</v>
      </c>
      <c r="J4" s="15" t="s">
        <v>0</v>
      </c>
      <c r="K4" s="16"/>
      <c r="L4" s="3"/>
      <c r="M4" s="3"/>
    </row>
    <row r="5" spans="1:13" x14ac:dyDescent="0.25">
      <c r="A5" s="14">
        <v>1</v>
      </c>
      <c r="B5" s="34" t="s">
        <v>1</v>
      </c>
      <c r="C5" s="35"/>
      <c r="D5" s="36">
        <v>2017</v>
      </c>
      <c r="E5" s="36">
        <v>2018</v>
      </c>
      <c r="F5" s="167">
        <v>2019</v>
      </c>
      <c r="G5" s="37">
        <v>2019</v>
      </c>
      <c r="H5" s="38">
        <v>2020</v>
      </c>
      <c r="I5" s="155">
        <v>2021</v>
      </c>
      <c r="J5" s="155">
        <v>2022</v>
      </c>
      <c r="K5" s="17"/>
      <c r="L5" s="3"/>
      <c r="M5" s="3"/>
    </row>
    <row r="6" spans="1:13" x14ac:dyDescent="0.25">
      <c r="A6" s="14">
        <v>2</v>
      </c>
      <c r="B6" s="39" t="s">
        <v>2</v>
      </c>
      <c r="C6" s="40"/>
      <c r="D6" s="56">
        <f t="shared" ref="D6:J6" si="0">SUM(D7:D10)</f>
        <v>489460.93</v>
      </c>
      <c r="E6" s="55">
        <f t="shared" si="0"/>
        <v>537570.91</v>
      </c>
      <c r="F6" s="168">
        <f t="shared" si="0"/>
        <v>522630</v>
      </c>
      <c r="G6" s="41">
        <f t="shared" si="0"/>
        <v>565416</v>
      </c>
      <c r="H6" s="42">
        <f t="shared" si="0"/>
        <v>546030</v>
      </c>
      <c r="I6" s="43">
        <f t="shared" si="0"/>
        <v>546030</v>
      </c>
      <c r="J6" s="43">
        <f t="shared" si="0"/>
        <v>546030</v>
      </c>
      <c r="K6" s="18"/>
      <c r="L6" s="3"/>
      <c r="M6" s="5"/>
    </row>
    <row r="7" spans="1:13" x14ac:dyDescent="0.25">
      <c r="A7" s="14">
        <v>3</v>
      </c>
      <c r="B7" s="44" t="s">
        <v>3</v>
      </c>
      <c r="C7" s="45" t="s">
        <v>4</v>
      </c>
      <c r="D7" s="46">
        <v>392564.38</v>
      </c>
      <c r="E7" s="47">
        <v>443870.39</v>
      </c>
      <c r="F7" s="169">
        <v>426600</v>
      </c>
      <c r="G7" s="48">
        <v>469386</v>
      </c>
      <c r="H7" s="49">
        <v>450000</v>
      </c>
      <c r="I7" s="49">
        <v>450000</v>
      </c>
      <c r="J7" s="49">
        <v>450000</v>
      </c>
      <c r="K7" s="19"/>
      <c r="L7" s="3"/>
      <c r="M7" s="5"/>
    </row>
    <row r="8" spans="1:13" x14ac:dyDescent="0.25">
      <c r="A8" s="14">
        <v>4</v>
      </c>
      <c r="B8" s="44" t="s">
        <v>5</v>
      </c>
      <c r="C8" s="45" t="s">
        <v>6</v>
      </c>
      <c r="D8" s="46">
        <v>39335.56</v>
      </c>
      <c r="E8" s="47">
        <v>36430.78</v>
      </c>
      <c r="F8" s="169">
        <v>40000</v>
      </c>
      <c r="G8" s="51">
        <v>40000</v>
      </c>
      <c r="H8" s="52">
        <v>40000</v>
      </c>
      <c r="I8" s="52">
        <v>40000</v>
      </c>
      <c r="J8" s="52">
        <v>40000</v>
      </c>
      <c r="K8" s="13"/>
      <c r="L8" s="3"/>
      <c r="M8" s="3"/>
    </row>
    <row r="9" spans="1:13" x14ac:dyDescent="0.25">
      <c r="A9" s="14">
        <v>5</v>
      </c>
      <c r="B9" s="44" t="s">
        <v>7</v>
      </c>
      <c r="C9" s="45" t="s">
        <v>8</v>
      </c>
      <c r="D9" s="46">
        <v>57534.14</v>
      </c>
      <c r="E9" s="47">
        <v>57234.9</v>
      </c>
      <c r="F9" s="169">
        <v>56000</v>
      </c>
      <c r="G9" s="51">
        <v>56000</v>
      </c>
      <c r="H9" s="52">
        <v>56000</v>
      </c>
      <c r="I9" s="52">
        <v>56000</v>
      </c>
      <c r="J9" s="52">
        <v>56000</v>
      </c>
      <c r="K9" s="13"/>
      <c r="L9" s="3"/>
      <c r="M9" s="3"/>
    </row>
    <row r="10" spans="1:13" x14ac:dyDescent="0.25">
      <c r="A10" s="14">
        <v>6</v>
      </c>
      <c r="B10" s="54">
        <v>121003</v>
      </c>
      <c r="C10" s="45" t="s">
        <v>9</v>
      </c>
      <c r="D10" s="46">
        <v>26.85</v>
      </c>
      <c r="E10" s="47">
        <v>34.840000000000003</v>
      </c>
      <c r="F10" s="169">
        <v>30</v>
      </c>
      <c r="G10" s="51">
        <v>30</v>
      </c>
      <c r="H10" s="52">
        <v>30</v>
      </c>
      <c r="I10" s="52">
        <v>30</v>
      </c>
      <c r="J10" s="52">
        <v>30</v>
      </c>
      <c r="K10" s="13"/>
      <c r="L10" s="3"/>
      <c r="M10" s="3"/>
    </row>
    <row r="11" spans="1:13" x14ac:dyDescent="0.25">
      <c r="A11" s="14">
        <v>7</v>
      </c>
      <c r="B11" s="39" t="s">
        <v>10</v>
      </c>
      <c r="C11" s="55"/>
      <c r="D11" s="56">
        <f t="shared" ref="D11:J11" si="1">SUM(D12:D17)</f>
        <v>52778.479999999996</v>
      </c>
      <c r="E11" s="55">
        <f t="shared" si="1"/>
        <v>52373.65</v>
      </c>
      <c r="F11" s="56">
        <f t="shared" si="1"/>
        <v>53730</v>
      </c>
      <c r="G11" s="43">
        <f t="shared" si="1"/>
        <v>53730</v>
      </c>
      <c r="H11" s="42">
        <f t="shared" si="1"/>
        <v>71305</v>
      </c>
      <c r="I11" s="43">
        <f t="shared" si="1"/>
        <v>71305</v>
      </c>
      <c r="J11" s="43">
        <f t="shared" si="1"/>
        <v>71305</v>
      </c>
      <c r="K11" s="18"/>
      <c r="L11" s="3"/>
      <c r="M11" s="3"/>
    </row>
    <row r="12" spans="1:13" x14ac:dyDescent="0.25">
      <c r="A12" s="14">
        <v>8</v>
      </c>
      <c r="B12" s="44" t="s">
        <v>11</v>
      </c>
      <c r="C12" s="47" t="s">
        <v>12</v>
      </c>
      <c r="D12" s="46">
        <v>632</v>
      </c>
      <c r="E12" s="46">
        <v>523.32000000000005</v>
      </c>
      <c r="F12" s="46">
        <v>600</v>
      </c>
      <c r="G12" s="53">
        <v>600</v>
      </c>
      <c r="H12" s="52">
        <v>1200</v>
      </c>
      <c r="I12" s="52">
        <v>1200</v>
      </c>
      <c r="J12" s="52">
        <v>1200</v>
      </c>
      <c r="K12" s="13"/>
      <c r="L12" s="3"/>
      <c r="M12" s="3"/>
    </row>
    <row r="13" spans="1:13" x14ac:dyDescent="0.25">
      <c r="A13" s="14">
        <v>9</v>
      </c>
      <c r="B13" s="44" t="s">
        <v>13</v>
      </c>
      <c r="C13" s="47" t="s">
        <v>14</v>
      </c>
      <c r="D13" s="46">
        <v>0</v>
      </c>
      <c r="E13" s="46">
        <v>0</v>
      </c>
      <c r="F13" s="46">
        <v>0</v>
      </c>
      <c r="G13" s="53">
        <v>0</v>
      </c>
      <c r="H13" s="52">
        <v>0</v>
      </c>
      <c r="I13" s="52">
        <v>0</v>
      </c>
      <c r="J13" s="52">
        <v>0</v>
      </c>
      <c r="K13" s="13"/>
      <c r="L13" s="3"/>
      <c r="M13" s="3"/>
    </row>
    <row r="14" spans="1:13" x14ac:dyDescent="0.25">
      <c r="A14" s="14">
        <v>10</v>
      </c>
      <c r="B14" s="44" t="s">
        <v>15</v>
      </c>
      <c r="C14" s="47" t="s">
        <v>16</v>
      </c>
      <c r="D14" s="46">
        <v>47</v>
      </c>
      <c r="E14" s="46">
        <v>30</v>
      </c>
      <c r="F14" s="46">
        <v>30</v>
      </c>
      <c r="G14" s="53">
        <v>30</v>
      </c>
      <c r="H14" s="52">
        <v>30</v>
      </c>
      <c r="I14" s="52">
        <v>30</v>
      </c>
      <c r="J14" s="52">
        <v>30</v>
      </c>
      <c r="K14" s="13"/>
      <c r="L14" s="3"/>
      <c r="M14" s="3"/>
    </row>
    <row r="15" spans="1:13" x14ac:dyDescent="0.25">
      <c r="A15" s="14">
        <v>11</v>
      </c>
      <c r="B15" s="44" t="s">
        <v>17</v>
      </c>
      <c r="C15" s="47" t="s">
        <v>18</v>
      </c>
      <c r="D15" s="46">
        <v>19995.03</v>
      </c>
      <c r="E15" s="46">
        <v>19715.88</v>
      </c>
      <c r="F15" s="46">
        <v>21000</v>
      </c>
      <c r="G15" s="53">
        <v>21000</v>
      </c>
      <c r="H15" s="52">
        <v>37775</v>
      </c>
      <c r="I15" s="52">
        <v>37775</v>
      </c>
      <c r="J15" s="52">
        <v>37775</v>
      </c>
      <c r="K15" s="13"/>
      <c r="L15" s="3"/>
      <c r="M15" s="3"/>
    </row>
    <row r="16" spans="1:13" x14ac:dyDescent="0.25">
      <c r="A16" s="14">
        <v>12</v>
      </c>
      <c r="B16" s="44"/>
      <c r="C16" s="47" t="s">
        <v>19</v>
      </c>
      <c r="D16" s="46"/>
      <c r="E16" s="46"/>
      <c r="F16" s="46"/>
      <c r="G16" s="53"/>
      <c r="H16" s="52">
        <v>200</v>
      </c>
      <c r="I16" s="52">
        <v>200</v>
      </c>
      <c r="J16" s="52">
        <v>200</v>
      </c>
      <c r="K16" s="13"/>
      <c r="L16" s="3"/>
      <c r="M16" s="3"/>
    </row>
    <row r="17" spans="1:11" x14ac:dyDescent="0.25">
      <c r="A17" s="14">
        <v>13</v>
      </c>
      <c r="B17" s="44" t="s">
        <v>20</v>
      </c>
      <c r="C17" s="47" t="s">
        <v>21</v>
      </c>
      <c r="D17" s="46">
        <v>32104.45</v>
      </c>
      <c r="E17" s="46">
        <v>32104.45</v>
      </c>
      <c r="F17" s="46">
        <v>32100</v>
      </c>
      <c r="G17" s="53">
        <v>32100</v>
      </c>
      <c r="H17" s="52">
        <v>32100</v>
      </c>
      <c r="I17" s="52">
        <v>32100</v>
      </c>
      <c r="J17" s="52">
        <v>32100</v>
      </c>
      <c r="K17" s="13"/>
    </row>
    <row r="18" spans="1:11" x14ac:dyDescent="0.25">
      <c r="A18" s="14">
        <v>14</v>
      </c>
      <c r="B18" s="39" t="s">
        <v>22</v>
      </c>
      <c r="C18" s="55"/>
      <c r="D18" s="56">
        <f t="shared" ref="D18:J18" si="2">SUM(D19:D23)</f>
        <v>5919.35</v>
      </c>
      <c r="E18" s="56">
        <f t="shared" si="2"/>
        <v>13686.18</v>
      </c>
      <c r="F18" s="56">
        <f t="shared" si="2"/>
        <v>9940</v>
      </c>
      <c r="G18" s="43">
        <f t="shared" si="2"/>
        <v>10410</v>
      </c>
      <c r="H18" s="42">
        <f t="shared" si="2"/>
        <v>8553</v>
      </c>
      <c r="I18" s="43">
        <f t="shared" si="2"/>
        <v>8553</v>
      </c>
      <c r="J18" s="43">
        <f t="shared" si="2"/>
        <v>8553</v>
      </c>
      <c r="K18" s="18"/>
    </row>
    <row r="19" spans="1:11" x14ac:dyDescent="0.25">
      <c r="A19" s="14">
        <v>15</v>
      </c>
      <c r="B19" s="54">
        <v>212002</v>
      </c>
      <c r="C19" s="47" t="s">
        <v>23</v>
      </c>
      <c r="D19" s="46">
        <v>32.83</v>
      </c>
      <c r="E19" s="46">
        <v>8083.75</v>
      </c>
      <c r="F19" s="46">
        <v>4200</v>
      </c>
      <c r="G19" s="53">
        <v>4670</v>
      </c>
      <c r="H19" s="52">
        <v>4493</v>
      </c>
      <c r="I19" s="52">
        <v>4493</v>
      </c>
      <c r="J19" s="52">
        <v>4493</v>
      </c>
      <c r="K19" s="13"/>
    </row>
    <row r="20" spans="1:11" x14ac:dyDescent="0.25">
      <c r="A20" s="14">
        <v>16</v>
      </c>
      <c r="B20" s="57" t="s">
        <v>24</v>
      </c>
      <c r="C20" s="47" t="s">
        <v>25</v>
      </c>
      <c r="D20" s="46">
        <v>10</v>
      </c>
      <c r="E20" s="46">
        <v>5.31</v>
      </c>
      <c r="F20" s="46">
        <v>10</v>
      </c>
      <c r="G20" s="53">
        <v>10</v>
      </c>
      <c r="H20" s="52">
        <v>10</v>
      </c>
      <c r="I20" s="52">
        <v>10</v>
      </c>
      <c r="J20" s="52">
        <v>10</v>
      </c>
      <c r="K20" s="13"/>
    </row>
    <row r="21" spans="1:11" x14ac:dyDescent="0.25">
      <c r="A21" s="14">
        <v>17</v>
      </c>
      <c r="B21" s="57">
        <v>212003</v>
      </c>
      <c r="C21" s="47" t="s">
        <v>26</v>
      </c>
      <c r="D21" s="46">
        <v>3661.4</v>
      </c>
      <c r="E21" s="46">
        <v>3285.92</v>
      </c>
      <c r="F21" s="46">
        <v>3300</v>
      </c>
      <c r="G21" s="53">
        <v>3300</v>
      </c>
      <c r="H21" s="52">
        <v>3000</v>
      </c>
      <c r="I21" s="52">
        <v>3000</v>
      </c>
      <c r="J21" s="52">
        <v>3000</v>
      </c>
      <c r="K21" s="13"/>
    </row>
    <row r="22" spans="1:11" x14ac:dyDescent="0.25">
      <c r="A22" s="14">
        <v>18</v>
      </c>
      <c r="B22" s="57" t="s">
        <v>27</v>
      </c>
      <c r="C22" s="47" t="s">
        <v>28</v>
      </c>
      <c r="D22" s="46">
        <v>2113.12</v>
      </c>
      <c r="E22" s="46">
        <v>2181.1999999999998</v>
      </c>
      <c r="F22" s="46">
        <v>2400</v>
      </c>
      <c r="G22" s="53">
        <v>2400</v>
      </c>
      <c r="H22" s="52">
        <v>900</v>
      </c>
      <c r="I22" s="52">
        <v>900</v>
      </c>
      <c r="J22" s="52">
        <v>900</v>
      </c>
      <c r="K22" s="13"/>
    </row>
    <row r="23" spans="1:11" x14ac:dyDescent="0.25">
      <c r="A23" s="14">
        <v>19</v>
      </c>
      <c r="B23" s="57" t="s">
        <v>29</v>
      </c>
      <c r="C23" s="47" t="s">
        <v>30</v>
      </c>
      <c r="D23" s="46">
        <v>102</v>
      </c>
      <c r="E23" s="46">
        <v>130</v>
      </c>
      <c r="F23" s="46">
        <v>30</v>
      </c>
      <c r="G23" s="53">
        <v>30</v>
      </c>
      <c r="H23" s="52">
        <v>150</v>
      </c>
      <c r="I23" s="52">
        <v>150</v>
      </c>
      <c r="J23" s="52">
        <v>150</v>
      </c>
      <c r="K23" s="13"/>
    </row>
    <row r="24" spans="1:11" x14ac:dyDescent="0.25">
      <c r="A24" s="14">
        <v>20</v>
      </c>
      <c r="B24" s="39" t="s">
        <v>31</v>
      </c>
      <c r="C24" s="55"/>
      <c r="D24" s="56">
        <f t="shared" ref="D24:J24" si="3">SUM(D25:D36)</f>
        <v>54576.78</v>
      </c>
      <c r="E24" s="56">
        <f t="shared" si="3"/>
        <v>66939.799999999988</v>
      </c>
      <c r="F24" s="56">
        <f t="shared" si="3"/>
        <v>52331</v>
      </c>
      <c r="G24" s="43">
        <f t="shared" si="3"/>
        <v>52331</v>
      </c>
      <c r="H24" s="42">
        <f t="shared" si="3"/>
        <v>53431</v>
      </c>
      <c r="I24" s="43">
        <f t="shared" si="3"/>
        <v>53431</v>
      </c>
      <c r="J24" s="43">
        <f t="shared" si="3"/>
        <v>53431</v>
      </c>
      <c r="K24" s="18"/>
    </row>
    <row r="25" spans="1:11" x14ac:dyDescent="0.25">
      <c r="A25" s="14">
        <v>21</v>
      </c>
      <c r="B25" s="57">
        <v>221004</v>
      </c>
      <c r="C25" s="47" t="s">
        <v>32</v>
      </c>
      <c r="D25" s="46">
        <v>2805</v>
      </c>
      <c r="E25" s="46">
        <v>6593</v>
      </c>
      <c r="F25" s="46">
        <v>2000</v>
      </c>
      <c r="G25" s="53">
        <v>2000</v>
      </c>
      <c r="H25" s="52">
        <v>3000</v>
      </c>
      <c r="I25" s="52">
        <v>3000</v>
      </c>
      <c r="J25" s="52">
        <v>3000</v>
      </c>
      <c r="K25" s="13"/>
    </row>
    <row r="26" spans="1:11" x14ac:dyDescent="0.25">
      <c r="A26" s="14">
        <v>22</v>
      </c>
      <c r="B26" s="57">
        <v>222003</v>
      </c>
      <c r="C26" s="47" t="s">
        <v>99</v>
      </c>
      <c r="D26" s="46">
        <v>50</v>
      </c>
      <c r="E26" s="46">
        <v>0</v>
      </c>
      <c r="F26" s="46">
        <v>0</v>
      </c>
      <c r="G26" s="53">
        <v>0</v>
      </c>
      <c r="H26" s="52">
        <v>0</v>
      </c>
      <c r="I26" s="52">
        <v>0</v>
      </c>
      <c r="J26" s="52">
        <v>0</v>
      </c>
      <c r="K26" s="13"/>
    </row>
    <row r="27" spans="1:11" x14ac:dyDescent="0.25">
      <c r="A27" s="14">
        <v>23</v>
      </c>
      <c r="B27" s="54">
        <v>223001</v>
      </c>
      <c r="C27" s="47" t="s">
        <v>33</v>
      </c>
      <c r="D27" s="46">
        <v>4958.3599999999997</v>
      </c>
      <c r="E27" s="46">
        <v>2267.13</v>
      </c>
      <c r="F27" s="46">
        <v>3000</v>
      </c>
      <c r="G27" s="53">
        <v>3000</v>
      </c>
      <c r="H27" s="52">
        <v>3000</v>
      </c>
      <c r="I27" s="52">
        <v>3000</v>
      </c>
      <c r="J27" s="52">
        <v>3000</v>
      </c>
      <c r="K27" s="13"/>
    </row>
    <row r="28" spans="1:11" x14ac:dyDescent="0.25">
      <c r="A28" s="14">
        <v>24</v>
      </c>
      <c r="B28" s="54" t="s">
        <v>34</v>
      </c>
      <c r="C28" s="47" t="s">
        <v>35</v>
      </c>
      <c r="D28" s="46">
        <v>514.5</v>
      </c>
      <c r="E28" s="46">
        <v>1615.3</v>
      </c>
      <c r="F28" s="46">
        <v>500</v>
      </c>
      <c r="G28" s="53">
        <v>500</v>
      </c>
      <c r="H28" s="52">
        <v>500</v>
      </c>
      <c r="I28" s="52">
        <v>500</v>
      </c>
      <c r="J28" s="52">
        <v>500</v>
      </c>
      <c r="K28" s="13"/>
    </row>
    <row r="29" spans="1:11" x14ac:dyDescent="0.25">
      <c r="A29" s="14">
        <v>25</v>
      </c>
      <c r="B29" s="54">
        <v>223001</v>
      </c>
      <c r="C29" s="47" t="s">
        <v>36</v>
      </c>
      <c r="D29" s="46">
        <v>6001.97</v>
      </c>
      <c r="E29" s="46">
        <v>7625.8</v>
      </c>
      <c r="F29" s="46">
        <v>7000</v>
      </c>
      <c r="G29" s="53">
        <v>7000</v>
      </c>
      <c r="H29" s="52">
        <v>7000</v>
      </c>
      <c r="I29" s="52">
        <v>7000</v>
      </c>
      <c r="J29" s="52">
        <v>7000</v>
      </c>
      <c r="K29" s="13"/>
    </row>
    <row r="30" spans="1:11" x14ac:dyDescent="0.25">
      <c r="A30" s="14">
        <v>26</v>
      </c>
      <c r="B30" s="54" t="s">
        <v>37</v>
      </c>
      <c r="C30" s="47" t="s">
        <v>38</v>
      </c>
      <c r="D30" s="46">
        <v>205.8</v>
      </c>
      <c r="E30" s="46">
        <v>205.8</v>
      </c>
      <c r="F30" s="46">
        <v>200</v>
      </c>
      <c r="G30" s="53">
        <v>200</v>
      </c>
      <c r="H30" s="52">
        <v>200</v>
      </c>
      <c r="I30" s="52">
        <v>200</v>
      </c>
      <c r="J30" s="52">
        <v>200</v>
      </c>
      <c r="K30" s="13"/>
    </row>
    <row r="31" spans="1:11" x14ac:dyDescent="0.25">
      <c r="A31" s="14">
        <v>27</v>
      </c>
      <c r="B31" s="54" t="s">
        <v>39</v>
      </c>
      <c r="C31" s="47" t="s">
        <v>40</v>
      </c>
      <c r="D31" s="46">
        <v>5440</v>
      </c>
      <c r="E31" s="46">
        <v>5545</v>
      </c>
      <c r="F31" s="46">
        <v>5000</v>
      </c>
      <c r="G31" s="53">
        <v>5000</v>
      </c>
      <c r="H31" s="52">
        <v>5000</v>
      </c>
      <c r="I31" s="52">
        <v>5000</v>
      </c>
      <c r="J31" s="52">
        <v>5000</v>
      </c>
      <c r="K31" s="13"/>
    </row>
    <row r="32" spans="1:11" x14ac:dyDescent="0.25">
      <c r="A32" s="14">
        <v>28</v>
      </c>
      <c r="B32" s="54">
        <v>223002</v>
      </c>
      <c r="C32" s="47" t="s">
        <v>41</v>
      </c>
      <c r="D32" s="46">
        <v>4603</v>
      </c>
      <c r="E32" s="46">
        <v>6117</v>
      </c>
      <c r="F32" s="46">
        <v>5000</v>
      </c>
      <c r="G32" s="53">
        <v>5000</v>
      </c>
      <c r="H32" s="52">
        <v>5000</v>
      </c>
      <c r="I32" s="52">
        <v>5000</v>
      </c>
      <c r="J32" s="52">
        <v>5000</v>
      </c>
      <c r="K32" s="13"/>
    </row>
    <row r="33" spans="1:11" x14ac:dyDescent="0.25">
      <c r="A33" s="14">
        <v>29</v>
      </c>
      <c r="B33" s="54" t="s">
        <v>42</v>
      </c>
      <c r="C33" s="47" t="s">
        <v>43</v>
      </c>
      <c r="D33" s="46">
        <v>188.53</v>
      </c>
      <c r="E33" s="46">
        <v>172.62</v>
      </c>
      <c r="F33" s="46">
        <v>100</v>
      </c>
      <c r="G33" s="53">
        <v>100</v>
      </c>
      <c r="H33" s="52">
        <v>200</v>
      </c>
      <c r="I33" s="52">
        <v>200</v>
      </c>
      <c r="J33" s="52">
        <v>200</v>
      </c>
      <c r="K33" s="20"/>
    </row>
    <row r="34" spans="1:11" x14ac:dyDescent="0.25">
      <c r="A34" s="14">
        <v>30</v>
      </c>
      <c r="B34" s="58" t="s">
        <v>44</v>
      </c>
      <c r="C34" s="47" t="s">
        <v>45</v>
      </c>
      <c r="D34" s="59">
        <v>2173.5300000000002</v>
      </c>
      <c r="E34" s="59">
        <v>6290.2</v>
      </c>
      <c r="F34" s="46">
        <v>3000</v>
      </c>
      <c r="G34" s="61">
        <v>3000</v>
      </c>
      <c r="H34" s="62">
        <v>3000</v>
      </c>
      <c r="I34" s="62">
        <v>3000</v>
      </c>
      <c r="J34" s="62">
        <v>3000</v>
      </c>
      <c r="K34" s="13"/>
    </row>
    <row r="35" spans="1:11" x14ac:dyDescent="0.25">
      <c r="A35" s="14">
        <v>31</v>
      </c>
      <c r="B35" s="63" t="s">
        <v>46</v>
      </c>
      <c r="C35" s="64" t="s">
        <v>47</v>
      </c>
      <c r="D35" s="46">
        <v>531.1</v>
      </c>
      <c r="E35" s="177">
        <v>531.1</v>
      </c>
      <c r="F35" s="46">
        <v>531</v>
      </c>
      <c r="G35" s="65">
        <v>531</v>
      </c>
      <c r="H35" s="52">
        <v>531</v>
      </c>
      <c r="I35" s="52">
        <v>531</v>
      </c>
      <c r="J35" s="52">
        <v>531</v>
      </c>
      <c r="K35" s="13"/>
    </row>
    <row r="36" spans="1:11" x14ac:dyDescent="0.25">
      <c r="A36" s="14">
        <v>32</v>
      </c>
      <c r="B36" s="67">
        <v>223003</v>
      </c>
      <c r="C36" s="60" t="s">
        <v>93</v>
      </c>
      <c r="D36" s="46">
        <v>27104.99</v>
      </c>
      <c r="E36" s="46">
        <v>29976.85</v>
      </c>
      <c r="F36" s="170">
        <v>26000</v>
      </c>
      <c r="G36" s="68">
        <v>26000</v>
      </c>
      <c r="H36" s="70">
        <v>26000</v>
      </c>
      <c r="I36" s="70">
        <v>26000</v>
      </c>
      <c r="J36" s="70">
        <v>26000</v>
      </c>
      <c r="K36" s="18"/>
    </row>
    <row r="37" spans="1:11" x14ac:dyDescent="0.25">
      <c r="A37" s="14">
        <v>33</v>
      </c>
      <c r="B37" s="71">
        <v>229</v>
      </c>
      <c r="C37" s="55" t="s">
        <v>48</v>
      </c>
      <c r="D37" s="56">
        <f>D38</f>
        <v>23.06</v>
      </c>
      <c r="E37" s="56">
        <f>E38</f>
        <v>28.71</v>
      </c>
      <c r="F37" s="56">
        <f>F38</f>
        <v>30</v>
      </c>
      <c r="G37" s="43">
        <f>SUM(G38)</f>
        <v>30</v>
      </c>
      <c r="H37" s="42">
        <v>30</v>
      </c>
      <c r="I37" s="43">
        <f>I38</f>
        <v>30</v>
      </c>
      <c r="J37" s="43">
        <f>J38</f>
        <v>30</v>
      </c>
      <c r="K37" s="19"/>
    </row>
    <row r="38" spans="1:11" x14ac:dyDescent="0.25">
      <c r="A38" s="14">
        <v>34</v>
      </c>
      <c r="B38" s="63">
        <v>229005</v>
      </c>
      <c r="C38" s="72" t="s">
        <v>49</v>
      </c>
      <c r="D38" s="73">
        <v>23.06</v>
      </c>
      <c r="E38" s="73">
        <v>28.71</v>
      </c>
      <c r="F38" s="73">
        <v>30</v>
      </c>
      <c r="G38" s="74">
        <v>30</v>
      </c>
      <c r="H38" s="75">
        <v>30</v>
      </c>
      <c r="I38" s="50">
        <v>30</v>
      </c>
      <c r="J38" s="50">
        <v>30</v>
      </c>
      <c r="K38" s="18"/>
    </row>
    <row r="39" spans="1:11" s="9" customFormat="1" x14ac:dyDescent="0.25">
      <c r="A39" s="14">
        <v>35</v>
      </c>
      <c r="B39" s="71">
        <v>292</v>
      </c>
      <c r="C39" s="55" t="s">
        <v>95</v>
      </c>
      <c r="D39" s="56">
        <v>4341.93</v>
      </c>
      <c r="E39" s="56">
        <v>2313.3200000000002</v>
      </c>
      <c r="F39" s="56">
        <v>0</v>
      </c>
      <c r="G39" s="43">
        <v>4310</v>
      </c>
      <c r="H39" s="42">
        <v>0</v>
      </c>
      <c r="I39" s="43">
        <v>0</v>
      </c>
      <c r="J39" s="43">
        <v>0</v>
      </c>
      <c r="K39" s="18"/>
    </row>
    <row r="40" spans="1:11" x14ac:dyDescent="0.25">
      <c r="A40" s="14">
        <v>36</v>
      </c>
      <c r="B40" s="39">
        <v>240</v>
      </c>
      <c r="C40" s="55" t="s">
        <v>50</v>
      </c>
      <c r="D40" s="56">
        <f>D41</f>
        <v>373.47</v>
      </c>
      <c r="E40" s="56">
        <f>E41</f>
        <v>313.58</v>
      </c>
      <c r="F40" s="56">
        <f>F41</f>
        <v>100</v>
      </c>
      <c r="G40" s="43">
        <v>100</v>
      </c>
      <c r="H40" s="76">
        <v>100</v>
      </c>
      <c r="I40" s="43">
        <f>I41</f>
        <v>100</v>
      </c>
      <c r="J40" s="43">
        <f>J41</f>
        <v>100</v>
      </c>
      <c r="K40" s="13"/>
    </row>
    <row r="41" spans="1:11" s="9" customFormat="1" x14ac:dyDescent="0.25">
      <c r="A41" s="14">
        <v>37</v>
      </c>
      <c r="B41" s="77">
        <v>240</v>
      </c>
      <c r="C41" s="72" t="s">
        <v>51</v>
      </c>
      <c r="D41" s="73">
        <v>373.47</v>
      </c>
      <c r="E41" s="73">
        <v>313.58</v>
      </c>
      <c r="F41" s="46">
        <v>100</v>
      </c>
      <c r="G41" s="189">
        <v>100</v>
      </c>
      <c r="H41" s="78">
        <v>100</v>
      </c>
      <c r="I41" s="53">
        <v>100</v>
      </c>
      <c r="J41" s="53">
        <v>100</v>
      </c>
      <c r="K41" s="18"/>
    </row>
    <row r="42" spans="1:11" x14ac:dyDescent="0.25">
      <c r="A42" s="14">
        <v>38</v>
      </c>
      <c r="B42" s="79">
        <v>312</v>
      </c>
      <c r="C42" s="80" t="s">
        <v>52</v>
      </c>
      <c r="D42" s="56">
        <f>SUM(D43:D62)</f>
        <v>372771.35999999993</v>
      </c>
      <c r="E42" s="56">
        <f>SUM(E43:E62)</f>
        <v>398479.85</v>
      </c>
      <c r="F42" s="56">
        <f>SUM(F43:F62)</f>
        <v>416621</v>
      </c>
      <c r="G42" s="154">
        <f>SUM(G43:G61)</f>
        <v>528550</v>
      </c>
      <c r="H42" s="81">
        <f>SUM(H43:H61)</f>
        <v>577427</v>
      </c>
      <c r="I42" s="43">
        <f>SUM(I43:I62)</f>
        <v>577427</v>
      </c>
      <c r="J42" s="43">
        <f>SUM(J43:J62)</f>
        <v>577427</v>
      </c>
      <c r="K42" s="21"/>
    </row>
    <row r="43" spans="1:11" x14ac:dyDescent="0.25">
      <c r="A43" s="14">
        <v>39</v>
      </c>
      <c r="B43" s="54" t="s">
        <v>53</v>
      </c>
      <c r="C43" s="47" t="s">
        <v>54</v>
      </c>
      <c r="D43" s="46">
        <v>1484.42</v>
      </c>
      <c r="E43" s="46">
        <v>6910.17</v>
      </c>
      <c r="F43" s="171">
        <v>13000</v>
      </c>
      <c r="G43" s="48">
        <v>13000</v>
      </c>
      <c r="H43" s="83">
        <v>13000</v>
      </c>
      <c r="I43" s="83">
        <v>13000</v>
      </c>
      <c r="J43" s="83">
        <v>13000</v>
      </c>
      <c r="K43" s="21"/>
    </row>
    <row r="44" spans="1:11" x14ac:dyDescent="0.25">
      <c r="A44" s="14">
        <v>40</v>
      </c>
      <c r="B44" s="54"/>
      <c r="C44" s="47" t="s">
        <v>55</v>
      </c>
      <c r="D44" s="46">
        <v>0</v>
      </c>
      <c r="E44" s="46">
        <v>4812.9399999999996</v>
      </c>
      <c r="F44" s="46">
        <v>0</v>
      </c>
      <c r="G44" s="82">
        <v>5000</v>
      </c>
      <c r="H44" s="83">
        <v>5000</v>
      </c>
      <c r="I44" s="83">
        <v>5000</v>
      </c>
      <c r="J44" s="83">
        <v>5000</v>
      </c>
      <c r="K44" s="13"/>
    </row>
    <row r="45" spans="1:11" x14ac:dyDescent="0.25">
      <c r="A45" s="14">
        <v>41</v>
      </c>
      <c r="B45" s="84" t="s">
        <v>56</v>
      </c>
      <c r="C45" s="84" t="s">
        <v>57</v>
      </c>
      <c r="D45" s="85">
        <v>448</v>
      </c>
      <c r="E45" s="85">
        <v>445.6</v>
      </c>
      <c r="F45" s="85">
        <v>2900</v>
      </c>
      <c r="G45" s="53">
        <v>2900</v>
      </c>
      <c r="H45" s="52">
        <v>32792</v>
      </c>
      <c r="I45" s="52">
        <v>32792</v>
      </c>
      <c r="J45" s="52">
        <v>32792</v>
      </c>
      <c r="K45" s="21"/>
    </row>
    <row r="46" spans="1:11" x14ac:dyDescent="0.25">
      <c r="A46" s="14">
        <v>42</v>
      </c>
      <c r="B46" s="86" t="s">
        <v>58</v>
      </c>
      <c r="C46" s="84" t="s">
        <v>59</v>
      </c>
      <c r="D46" s="85">
        <v>42588</v>
      </c>
      <c r="E46" s="85">
        <v>21294</v>
      </c>
      <c r="F46" s="85">
        <v>47880</v>
      </c>
      <c r="G46" s="82">
        <v>47880</v>
      </c>
      <c r="H46" s="83">
        <v>47880</v>
      </c>
      <c r="I46" s="83">
        <v>47880</v>
      </c>
      <c r="J46" s="83">
        <v>47880</v>
      </c>
      <c r="K46" s="13"/>
    </row>
    <row r="47" spans="1:11" x14ac:dyDescent="0.25">
      <c r="A47" s="14">
        <v>43</v>
      </c>
      <c r="B47" s="84" t="s">
        <v>60</v>
      </c>
      <c r="C47" s="84" t="s">
        <v>61</v>
      </c>
      <c r="D47" s="85">
        <v>2122</v>
      </c>
      <c r="E47" s="85">
        <v>2369</v>
      </c>
      <c r="F47" s="85">
        <v>1000</v>
      </c>
      <c r="G47" s="53">
        <v>1000</v>
      </c>
      <c r="H47" s="52">
        <v>1000</v>
      </c>
      <c r="I47" s="52">
        <v>1000</v>
      </c>
      <c r="J47" s="52">
        <v>1000</v>
      </c>
      <c r="K47" s="21"/>
    </row>
    <row r="48" spans="1:11" x14ac:dyDescent="0.25">
      <c r="A48" s="14">
        <v>44</v>
      </c>
      <c r="B48" s="54" t="s">
        <v>62</v>
      </c>
      <c r="C48" s="47" t="s">
        <v>63</v>
      </c>
      <c r="D48" s="46">
        <v>314121</v>
      </c>
      <c r="E48" s="46">
        <v>345014</v>
      </c>
      <c r="F48" s="46">
        <v>341457</v>
      </c>
      <c r="G48" s="82">
        <v>419690</v>
      </c>
      <c r="H48" s="83">
        <v>459160</v>
      </c>
      <c r="I48" s="83">
        <v>459160</v>
      </c>
      <c r="J48" s="83">
        <v>459160</v>
      </c>
      <c r="K48" s="21"/>
    </row>
    <row r="49" spans="1:11" x14ac:dyDescent="0.25">
      <c r="A49" s="14">
        <v>45</v>
      </c>
      <c r="B49" s="54" t="s">
        <v>64</v>
      </c>
      <c r="C49" s="47" t="s">
        <v>65</v>
      </c>
      <c r="D49" s="46">
        <v>3068.31</v>
      </c>
      <c r="E49" s="46">
        <v>3243.18</v>
      </c>
      <c r="F49" s="46">
        <v>3124</v>
      </c>
      <c r="G49" s="82">
        <v>3680</v>
      </c>
      <c r="H49" s="83">
        <v>3680</v>
      </c>
      <c r="I49" s="83">
        <v>3680</v>
      </c>
      <c r="J49" s="83">
        <v>3680</v>
      </c>
      <c r="K49" s="21"/>
    </row>
    <row r="50" spans="1:11" x14ac:dyDescent="0.25">
      <c r="A50" s="14">
        <v>46</v>
      </c>
      <c r="B50" s="54" t="s">
        <v>66</v>
      </c>
      <c r="C50" s="47" t="s">
        <v>67</v>
      </c>
      <c r="D50" s="46">
        <v>0</v>
      </c>
      <c r="E50" s="46">
        <v>0</v>
      </c>
      <c r="F50" s="46">
        <v>0</v>
      </c>
      <c r="G50" s="82">
        <v>0</v>
      </c>
      <c r="H50" s="83">
        <v>7000</v>
      </c>
      <c r="I50" s="83">
        <v>7000</v>
      </c>
      <c r="J50" s="83">
        <v>7000</v>
      </c>
      <c r="K50" s="13"/>
    </row>
    <row r="51" spans="1:11" x14ac:dyDescent="0.25">
      <c r="A51" s="14">
        <v>47</v>
      </c>
      <c r="B51" s="84" t="s">
        <v>68</v>
      </c>
      <c r="C51" s="84" t="s">
        <v>69</v>
      </c>
      <c r="D51" s="85">
        <v>134.47</v>
      </c>
      <c r="E51" s="85">
        <v>135.75</v>
      </c>
      <c r="F51" s="85">
        <v>160</v>
      </c>
      <c r="G51" s="53">
        <v>160</v>
      </c>
      <c r="H51" s="52">
        <v>160</v>
      </c>
      <c r="I51" s="52">
        <v>160</v>
      </c>
      <c r="J51" s="52">
        <v>160</v>
      </c>
      <c r="K51" s="13"/>
    </row>
    <row r="52" spans="1:11" x14ac:dyDescent="0.25">
      <c r="A52" s="14">
        <v>48</v>
      </c>
      <c r="B52" s="84" t="s">
        <v>70</v>
      </c>
      <c r="C52" s="84" t="s">
        <v>71</v>
      </c>
      <c r="D52" s="85">
        <v>1338.27</v>
      </c>
      <c r="E52" s="85">
        <v>1579.53</v>
      </c>
      <c r="F52" s="85">
        <v>1300</v>
      </c>
      <c r="G52" s="53">
        <v>1300</v>
      </c>
      <c r="H52" s="52">
        <v>1600</v>
      </c>
      <c r="I52" s="52">
        <v>1600</v>
      </c>
      <c r="J52" s="52">
        <v>1600</v>
      </c>
      <c r="K52" s="13"/>
    </row>
    <row r="53" spans="1:11" x14ac:dyDescent="0.25">
      <c r="A53" s="14">
        <v>49</v>
      </c>
      <c r="B53" s="84" t="s">
        <v>72</v>
      </c>
      <c r="C53" s="84" t="s">
        <v>73</v>
      </c>
      <c r="D53" s="85">
        <v>62.16</v>
      </c>
      <c r="E53" s="85">
        <v>61.47</v>
      </c>
      <c r="F53" s="85">
        <v>70</v>
      </c>
      <c r="G53" s="53">
        <v>70</v>
      </c>
      <c r="H53" s="52">
        <v>70</v>
      </c>
      <c r="I53" s="52">
        <v>70</v>
      </c>
      <c r="J53" s="52">
        <v>70</v>
      </c>
      <c r="K53" s="13"/>
    </row>
    <row r="54" spans="1:11" x14ac:dyDescent="0.25">
      <c r="A54" s="14">
        <v>50</v>
      </c>
      <c r="B54" s="84" t="s">
        <v>74</v>
      </c>
      <c r="C54" s="84" t="s">
        <v>75</v>
      </c>
      <c r="D54" s="85">
        <v>474.87</v>
      </c>
      <c r="E54" s="85">
        <v>469.59</v>
      </c>
      <c r="F54" s="85">
        <v>460</v>
      </c>
      <c r="G54" s="53">
        <v>460</v>
      </c>
      <c r="H54" s="52">
        <v>470</v>
      </c>
      <c r="I54" s="52">
        <v>470</v>
      </c>
      <c r="J54" s="52">
        <v>470</v>
      </c>
      <c r="K54" s="13"/>
    </row>
    <row r="55" spans="1:11" x14ac:dyDescent="0.25">
      <c r="A55" s="14">
        <v>51</v>
      </c>
      <c r="B55" s="87" t="s">
        <v>76</v>
      </c>
      <c r="C55" s="84" t="s">
        <v>77</v>
      </c>
      <c r="D55" s="85">
        <v>491.26</v>
      </c>
      <c r="E55" s="85">
        <v>577.16999999999996</v>
      </c>
      <c r="F55" s="85">
        <v>1000</v>
      </c>
      <c r="G55" s="53">
        <v>2000</v>
      </c>
      <c r="H55" s="52">
        <v>1000</v>
      </c>
      <c r="I55" s="52">
        <v>1000</v>
      </c>
      <c r="J55" s="52">
        <v>1000</v>
      </c>
      <c r="K55" s="13"/>
    </row>
    <row r="56" spans="1:11" x14ac:dyDescent="0.25">
      <c r="A56" s="14">
        <v>52</v>
      </c>
      <c r="B56" s="87" t="s">
        <v>78</v>
      </c>
      <c r="C56" s="84" t="s">
        <v>79</v>
      </c>
      <c r="D56" s="85">
        <v>0</v>
      </c>
      <c r="E56" s="85">
        <v>260.48</v>
      </c>
      <c r="F56" s="85">
        <v>0</v>
      </c>
      <c r="G56" s="53">
        <v>590</v>
      </c>
      <c r="H56" s="52">
        <v>300</v>
      </c>
      <c r="I56" s="52">
        <v>300</v>
      </c>
      <c r="J56" s="52">
        <v>300</v>
      </c>
      <c r="K56" s="13"/>
    </row>
    <row r="57" spans="1:11" x14ac:dyDescent="0.25">
      <c r="A57" s="14">
        <v>53</v>
      </c>
      <c r="B57" s="87" t="s">
        <v>80</v>
      </c>
      <c r="C57" s="84" t="s">
        <v>81</v>
      </c>
      <c r="D57" s="85">
        <v>270</v>
      </c>
      <c r="E57" s="85">
        <v>297.97000000000003</v>
      </c>
      <c r="F57" s="85">
        <v>270</v>
      </c>
      <c r="G57" s="53">
        <v>270</v>
      </c>
      <c r="H57" s="52">
        <v>270</v>
      </c>
      <c r="I57" s="52">
        <v>270</v>
      </c>
      <c r="J57" s="52">
        <v>270</v>
      </c>
      <c r="K57" s="13"/>
    </row>
    <row r="58" spans="1:11" x14ac:dyDescent="0.25">
      <c r="A58" s="14">
        <v>54</v>
      </c>
      <c r="B58" s="88" t="s">
        <v>82</v>
      </c>
      <c r="C58" s="84" t="s">
        <v>83</v>
      </c>
      <c r="D58" s="85">
        <v>3725</v>
      </c>
      <c r="E58" s="85">
        <v>4051</v>
      </c>
      <c r="F58" s="85">
        <v>4000</v>
      </c>
      <c r="G58" s="53">
        <v>4000</v>
      </c>
      <c r="H58" s="52">
        <v>4000</v>
      </c>
      <c r="I58" s="52">
        <v>4000</v>
      </c>
      <c r="J58" s="52">
        <v>4000</v>
      </c>
      <c r="K58" s="13"/>
    </row>
    <row r="59" spans="1:11" x14ac:dyDescent="0.25">
      <c r="A59" s="14">
        <v>55</v>
      </c>
      <c r="B59" s="86">
        <v>312008</v>
      </c>
      <c r="C59" s="84" t="s">
        <v>96</v>
      </c>
      <c r="D59" s="85">
        <v>1400</v>
      </c>
      <c r="E59" s="85">
        <v>4900</v>
      </c>
      <c r="F59" s="85">
        <v>0</v>
      </c>
      <c r="G59" s="53">
        <v>4800</v>
      </c>
      <c r="H59" s="52">
        <v>0</v>
      </c>
      <c r="I59" s="52">
        <v>0</v>
      </c>
      <c r="J59" s="52">
        <v>0</v>
      </c>
      <c r="K59" s="13"/>
    </row>
    <row r="60" spans="1:11" x14ac:dyDescent="0.25">
      <c r="A60" s="14">
        <v>56</v>
      </c>
      <c r="B60" s="86"/>
      <c r="C60" s="89" t="s">
        <v>97</v>
      </c>
      <c r="D60" s="90">
        <v>0</v>
      </c>
      <c r="E60" s="90">
        <v>0</v>
      </c>
      <c r="F60" s="90">
        <v>0</v>
      </c>
      <c r="G60" s="69">
        <v>21700</v>
      </c>
      <c r="H60" s="70">
        <v>0</v>
      </c>
      <c r="I60" s="70">
        <v>0</v>
      </c>
      <c r="J60" s="70">
        <v>0</v>
      </c>
      <c r="K60" s="21"/>
    </row>
    <row r="61" spans="1:11" x14ac:dyDescent="0.25">
      <c r="A61" s="14">
        <v>57</v>
      </c>
      <c r="B61" s="84" t="s">
        <v>84</v>
      </c>
      <c r="C61" s="89" t="s">
        <v>85</v>
      </c>
      <c r="D61" s="90">
        <v>43.6</v>
      </c>
      <c r="E61" s="90">
        <v>58</v>
      </c>
      <c r="F61" s="90">
        <v>0</v>
      </c>
      <c r="G61" s="91">
        <v>50</v>
      </c>
      <c r="H61" s="92">
        <v>45</v>
      </c>
      <c r="I61" s="92">
        <v>45</v>
      </c>
      <c r="J61" s="92">
        <v>45</v>
      </c>
      <c r="K61" s="22"/>
    </row>
    <row r="62" spans="1:11" x14ac:dyDescent="0.25">
      <c r="B62" s="84">
        <v>311</v>
      </c>
      <c r="C62" s="89" t="s">
        <v>100</v>
      </c>
      <c r="D62" s="90">
        <v>1000</v>
      </c>
      <c r="E62" s="90">
        <v>2000</v>
      </c>
      <c r="F62" s="90">
        <v>0</v>
      </c>
      <c r="G62" s="91">
        <v>0</v>
      </c>
      <c r="H62" s="92"/>
      <c r="I62" s="92"/>
      <c r="J62" s="92"/>
      <c r="K62" s="12"/>
    </row>
    <row r="63" spans="1:11" x14ac:dyDescent="0.25">
      <c r="B63" s="93" t="s">
        <v>86</v>
      </c>
      <c r="C63" s="94"/>
      <c r="D63" s="95">
        <f>D6+D11+D18+D24+D37+D39+D40+D42</f>
        <v>980245.3600000001</v>
      </c>
      <c r="E63" s="95">
        <f>E6+E11+E18+E24+E37+E39+E40+E42</f>
        <v>1071706</v>
      </c>
      <c r="F63" s="95">
        <f>F6+F11+F18+F24+F37+F39+F40+F42</f>
        <v>1055382</v>
      </c>
      <c r="G63" s="96">
        <f>G42+G40+G39+G37+G24+G18+G11+G6</f>
        <v>1214877</v>
      </c>
      <c r="H63" s="97">
        <f>H6+H11+H18+H24+H37+H40+H42</f>
        <v>1256876</v>
      </c>
      <c r="I63" s="96">
        <f>I6+I11+I18+I24+I37+I39+I40+I42</f>
        <v>1256876</v>
      </c>
      <c r="J63" s="96">
        <f>J6+J11+J18+J24+J37+J39+J40+J42</f>
        <v>1256876</v>
      </c>
      <c r="K63" s="12"/>
    </row>
    <row r="64" spans="1:11" x14ac:dyDescent="0.25">
      <c r="B64" s="98"/>
      <c r="C64" s="99"/>
      <c r="D64" s="100"/>
      <c r="E64" s="99"/>
      <c r="F64" s="99"/>
      <c r="G64" s="101"/>
      <c r="H64" s="157"/>
      <c r="I64" s="157"/>
      <c r="J64" s="157"/>
      <c r="K64" s="23"/>
    </row>
    <row r="65" spans="2:14" x14ac:dyDescent="0.25">
      <c r="B65" s="98"/>
      <c r="C65" s="99"/>
      <c r="D65" s="100"/>
      <c r="E65" s="99"/>
      <c r="F65" s="99"/>
      <c r="G65" s="156"/>
      <c r="H65" s="156"/>
      <c r="I65" s="156"/>
      <c r="J65" s="156"/>
      <c r="K65" s="24"/>
    </row>
    <row r="66" spans="2:14" x14ac:dyDescent="0.25">
      <c r="B66" s="103"/>
      <c r="C66" s="104"/>
      <c r="D66" s="32" t="s">
        <v>98</v>
      </c>
      <c r="E66" s="33" t="s">
        <v>98</v>
      </c>
      <c r="F66" s="172" t="s">
        <v>107</v>
      </c>
      <c r="G66" s="105" t="s">
        <v>109</v>
      </c>
      <c r="H66" s="107" t="s">
        <v>0</v>
      </c>
      <c r="I66" s="106" t="s">
        <v>0</v>
      </c>
      <c r="J66" s="106" t="s">
        <v>0</v>
      </c>
      <c r="K66" s="22"/>
    </row>
    <row r="67" spans="2:14" x14ac:dyDescent="0.25">
      <c r="B67" s="108" t="s">
        <v>87</v>
      </c>
      <c r="C67" s="109"/>
      <c r="D67" s="158">
        <v>2017</v>
      </c>
      <c r="E67" s="159">
        <v>2018</v>
      </c>
      <c r="F67" s="173">
        <v>2019</v>
      </c>
      <c r="G67" s="160">
        <v>2019</v>
      </c>
      <c r="H67" s="161">
        <v>2020</v>
      </c>
      <c r="I67" s="111">
        <v>2021</v>
      </c>
      <c r="J67" s="111">
        <v>2022</v>
      </c>
      <c r="K67" s="12"/>
      <c r="L67" s="3"/>
      <c r="M67" s="3"/>
      <c r="N67" s="3"/>
    </row>
    <row r="68" spans="2:14" ht="23.45" customHeight="1" x14ac:dyDescent="0.25">
      <c r="B68" s="26">
        <v>322001</v>
      </c>
      <c r="C68" s="27" t="s">
        <v>101</v>
      </c>
      <c r="D68" s="28">
        <v>5947</v>
      </c>
      <c r="E68" s="27"/>
      <c r="F68" s="174"/>
      <c r="G68" s="29"/>
      <c r="H68" s="31"/>
      <c r="I68" s="30"/>
      <c r="J68" s="30"/>
      <c r="K68" s="12"/>
      <c r="L68" s="3"/>
      <c r="M68" s="3"/>
      <c r="N68" s="3"/>
    </row>
    <row r="69" spans="2:14" x14ac:dyDescent="0.25">
      <c r="B69" s="26">
        <v>322001</v>
      </c>
      <c r="C69" s="27" t="s">
        <v>104</v>
      </c>
      <c r="D69" s="162"/>
      <c r="E69" s="27">
        <v>369530.16</v>
      </c>
      <c r="F69" s="27"/>
      <c r="G69" s="30"/>
      <c r="H69" s="30"/>
      <c r="I69" s="30"/>
      <c r="J69" s="30"/>
      <c r="K69" s="12"/>
      <c r="L69" s="3"/>
      <c r="M69" s="3"/>
      <c r="N69" s="3"/>
    </row>
    <row r="70" spans="2:14" x14ac:dyDescent="0.25">
      <c r="B70" s="26">
        <v>322001</v>
      </c>
      <c r="C70" s="27" t="s">
        <v>105</v>
      </c>
      <c r="D70" s="162"/>
      <c r="E70" s="27">
        <v>263381.83</v>
      </c>
      <c r="F70" s="27"/>
      <c r="G70" s="30"/>
      <c r="H70" s="30"/>
      <c r="I70" s="30"/>
      <c r="J70" s="30"/>
      <c r="K70" s="23"/>
      <c r="L70" s="3"/>
      <c r="M70" s="7"/>
      <c r="N70" s="3"/>
    </row>
    <row r="71" spans="2:14" x14ac:dyDescent="0.25">
      <c r="B71" s="26">
        <v>322001</v>
      </c>
      <c r="C71" s="27" t="s">
        <v>106</v>
      </c>
      <c r="D71" s="162"/>
      <c r="E71" s="27">
        <v>150000</v>
      </c>
      <c r="F71" s="27"/>
      <c r="G71" s="30"/>
      <c r="H71" s="30"/>
      <c r="I71" s="30"/>
      <c r="J71" s="30"/>
      <c r="K71" s="24"/>
      <c r="L71" s="3"/>
      <c r="M71" s="3"/>
      <c r="N71" s="3"/>
    </row>
    <row r="72" spans="2:14" x14ac:dyDescent="0.25">
      <c r="B72" s="113" t="s">
        <v>88</v>
      </c>
      <c r="C72" s="114"/>
      <c r="D72" s="179">
        <f>D68</f>
        <v>5947</v>
      </c>
      <c r="E72" s="180">
        <f>SUM(E68:E71)</f>
        <v>782911.99</v>
      </c>
      <c r="F72" s="181">
        <v>0</v>
      </c>
      <c r="G72" s="182">
        <v>176090</v>
      </c>
      <c r="H72" s="183">
        <v>0</v>
      </c>
      <c r="I72" s="184">
        <v>0</v>
      </c>
      <c r="J72" s="184">
        <v>0</v>
      </c>
      <c r="K72" s="12"/>
      <c r="L72" s="3"/>
      <c r="M72" s="3"/>
      <c r="N72" s="3"/>
    </row>
    <row r="73" spans="2:14" x14ac:dyDescent="0.25">
      <c r="B73" s="115"/>
      <c r="C73" s="116"/>
      <c r="D73" s="187"/>
      <c r="E73" s="188"/>
      <c r="F73" s="116"/>
      <c r="G73" s="119"/>
      <c r="H73" s="120"/>
      <c r="I73" s="102"/>
      <c r="J73" s="102"/>
      <c r="K73" s="13"/>
      <c r="L73" s="3"/>
      <c r="M73" s="3"/>
      <c r="N73" s="3"/>
    </row>
    <row r="74" spans="2:14" x14ac:dyDescent="0.25">
      <c r="B74" s="115"/>
      <c r="C74" s="116"/>
      <c r="D74" s="117" t="s">
        <v>98</v>
      </c>
      <c r="E74" s="118" t="s">
        <v>98</v>
      </c>
      <c r="F74" s="175" t="s">
        <v>107</v>
      </c>
      <c r="G74" s="121" t="s">
        <v>109</v>
      </c>
      <c r="H74" s="122" t="s">
        <v>0</v>
      </c>
      <c r="I74" s="106" t="s">
        <v>0</v>
      </c>
      <c r="J74" s="106" t="s">
        <v>0</v>
      </c>
      <c r="K74" s="21"/>
      <c r="L74" s="3"/>
      <c r="M74" s="3"/>
      <c r="N74" s="3"/>
    </row>
    <row r="75" spans="2:14" x14ac:dyDescent="0.25">
      <c r="B75" s="123" t="s">
        <v>89</v>
      </c>
      <c r="C75" s="124"/>
      <c r="D75" s="125">
        <v>2017</v>
      </c>
      <c r="E75" s="126">
        <v>2018</v>
      </c>
      <c r="F75" s="176">
        <v>2019</v>
      </c>
      <c r="G75" s="110">
        <v>2019</v>
      </c>
      <c r="H75" s="112">
        <v>2020</v>
      </c>
      <c r="I75" s="111">
        <v>2021</v>
      </c>
      <c r="J75" s="111">
        <v>2022</v>
      </c>
      <c r="K75" s="13"/>
      <c r="L75" s="3"/>
      <c r="M75" s="3"/>
      <c r="N75" s="3"/>
    </row>
    <row r="76" spans="2:14" x14ac:dyDescent="0.25">
      <c r="B76" s="26">
        <v>453</v>
      </c>
      <c r="C76" s="151" t="s">
        <v>102</v>
      </c>
      <c r="D76" s="153">
        <v>57700.160000000003</v>
      </c>
      <c r="E76" s="178">
        <v>110192.63</v>
      </c>
      <c r="F76" s="178"/>
      <c r="G76" s="30"/>
      <c r="H76" s="31"/>
      <c r="I76" s="30"/>
      <c r="J76" s="30"/>
      <c r="K76" s="19"/>
      <c r="L76" s="3"/>
      <c r="M76" s="3"/>
      <c r="N76" s="3"/>
    </row>
    <row r="77" spans="2:14" x14ac:dyDescent="0.25">
      <c r="B77" s="26">
        <v>454</v>
      </c>
      <c r="C77" s="151" t="s">
        <v>110</v>
      </c>
      <c r="D77" s="153"/>
      <c r="E77" s="178"/>
      <c r="F77" s="178"/>
      <c r="G77" s="30"/>
      <c r="H77" s="31"/>
      <c r="I77" s="30"/>
      <c r="J77" s="30"/>
      <c r="K77" s="25"/>
      <c r="L77" s="3"/>
      <c r="M77" s="3"/>
      <c r="N77" s="3"/>
    </row>
    <row r="78" spans="2:14" x14ac:dyDescent="0.25">
      <c r="B78" s="26">
        <v>456</v>
      </c>
      <c r="C78" s="153" t="s">
        <v>103</v>
      </c>
      <c r="D78" s="152">
        <v>15000</v>
      </c>
      <c r="E78" s="153">
        <v>0</v>
      </c>
      <c r="F78" s="153"/>
      <c r="G78" s="30"/>
      <c r="H78" s="30"/>
      <c r="I78" s="30"/>
      <c r="J78" s="30"/>
      <c r="K78" s="10"/>
      <c r="L78" s="3"/>
      <c r="M78" s="3"/>
      <c r="N78" s="3"/>
    </row>
    <row r="79" spans="2:14" x14ac:dyDescent="0.25">
      <c r="B79" s="94" t="s">
        <v>92</v>
      </c>
      <c r="C79" s="127"/>
      <c r="D79" s="95">
        <f>D76+D78</f>
        <v>72700.160000000003</v>
      </c>
      <c r="E79" s="95">
        <f>E76+E78</f>
        <v>110192.63</v>
      </c>
      <c r="F79" s="95">
        <v>0</v>
      </c>
      <c r="G79" s="96">
        <v>0</v>
      </c>
      <c r="H79" s="97">
        <f>SUM(H76:H78)</f>
        <v>0</v>
      </c>
      <c r="I79" s="96">
        <v>0</v>
      </c>
      <c r="J79" s="96">
        <v>0</v>
      </c>
      <c r="K79" s="10"/>
      <c r="L79" s="3"/>
      <c r="M79" s="3"/>
      <c r="N79" s="3"/>
    </row>
    <row r="80" spans="2:14" x14ac:dyDescent="0.25">
      <c r="B80" s="116"/>
      <c r="C80" s="128"/>
      <c r="D80" s="129"/>
      <c r="E80" s="128"/>
      <c r="F80" s="128"/>
      <c r="G80" s="101"/>
      <c r="H80" s="101"/>
      <c r="I80" s="157"/>
      <c r="J80" s="157"/>
      <c r="K80" s="10"/>
      <c r="L80" s="3"/>
      <c r="M80" s="3"/>
      <c r="N80" s="3"/>
    </row>
    <row r="81" spans="2:11" ht="16.5" thickBot="1" x14ac:dyDescent="0.3">
      <c r="B81" s="130"/>
      <c r="C81" s="130"/>
      <c r="D81" s="131"/>
      <c r="E81" s="130"/>
      <c r="F81" s="130"/>
      <c r="G81" s="66"/>
      <c r="H81" s="66"/>
      <c r="I81" s="166"/>
      <c r="J81" s="166"/>
      <c r="K81" s="10"/>
    </row>
    <row r="82" spans="2:11" x14ac:dyDescent="0.25">
      <c r="B82" s="132" t="s">
        <v>1</v>
      </c>
      <c r="C82" s="133"/>
      <c r="D82" s="134">
        <f t="shared" ref="D82:J82" si="4">D63</f>
        <v>980245.3600000001</v>
      </c>
      <c r="E82" s="134">
        <f t="shared" si="4"/>
        <v>1071706</v>
      </c>
      <c r="F82" s="134">
        <f t="shared" si="4"/>
        <v>1055382</v>
      </c>
      <c r="G82" s="135">
        <f t="shared" si="4"/>
        <v>1214877</v>
      </c>
      <c r="H82" s="136">
        <f t="shared" si="4"/>
        <v>1256876</v>
      </c>
      <c r="I82" s="53">
        <f t="shared" si="4"/>
        <v>1256876</v>
      </c>
      <c r="J82" s="53">
        <f t="shared" si="4"/>
        <v>1256876</v>
      </c>
      <c r="K82" s="10"/>
    </row>
    <row r="83" spans="2:11" x14ac:dyDescent="0.25">
      <c r="B83" s="137" t="s">
        <v>87</v>
      </c>
      <c r="C83" s="138"/>
      <c r="D83" s="139">
        <f>D72</f>
        <v>5947</v>
      </c>
      <c r="E83" s="138">
        <f>E72</f>
        <v>782911.99</v>
      </c>
      <c r="F83" s="138">
        <f>F72</f>
        <v>0</v>
      </c>
      <c r="G83" s="53">
        <f>G72</f>
        <v>176090</v>
      </c>
      <c r="H83" s="52">
        <f>H72</f>
        <v>0</v>
      </c>
      <c r="I83" s="53"/>
      <c r="J83" s="53"/>
    </row>
    <row r="84" spans="2:11" ht="16.5" thickBot="1" x14ac:dyDescent="0.3">
      <c r="B84" s="140" t="s">
        <v>90</v>
      </c>
      <c r="C84" s="141"/>
      <c r="D84" s="142">
        <f>D79</f>
        <v>72700.160000000003</v>
      </c>
      <c r="E84" s="165">
        <f>E79</f>
        <v>110192.63</v>
      </c>
      <c r="F84" s="165">
        <f>F79</f>
        <v>0</v>
      </c>
      <c r="G84" s="143">
        <f>G79</f>
        <v>0</v>
      </c>
      <c r="H84" s="144">
        <f>H79</f>
        <v>0</v>
      </c>
      <c r="I84" s="50"/>
      <c r="J84" s="50"/>
    </row>
    <row r="85" spans="2:11" ht="16.5" thickBot="1" x14ac:dyDescent="0.3">
      <c r="B85" s="145" t="s">
        <v>91</v>
      </c>
      <c r="C85" s="146"/>
      <c r="D85" s="147">
        <f t="shared" ref="D85:J85" si="5">SUM(D82:D84)</f>
        <v>1058892.52</v>
      </c>
      <c r="E85" s="147">
        <f t="shared" si="5"/>
        <v>1964810.62</v>
      </c>
      <c r="F85" s="147">
        <f t="shared" si="5"/>
        <v>1055382</v>
      </c>
      <c r="G85" s="148">
        <f t="shared" si="5"/>
        <v>1390967</v>
      </c>
      <c r="H85" s="149">
        <f t="shared" si="5"/>
        <v>1256876</v>
      </c>
      <c r="I85" s="150">
        <f t="shared" si="5"/>
        <v>1256876</v>
      </c>
      <c r="J85" s="150">
        <f t="shared" si="5"/>
        <v>1256876</v>
      </c>
    </row>
    <row r="86" spans="2:11" x14ac:dyDescent="0.25">
      <c r="B86" s="3"/>
      <c r="C86" s="3"/>
      <c r="D86" s="3"/>
      <c r="E86" s="3"/>
      <c r="F86" s="3"/>
      <c r="G86" s="10"/>
      <c r="H86" s="10"/>
      <c r="I86" s="163"/>
      <c r="J86" s="163"/>
    </row>
    <row r="87" spans="2:11" x14ac:dyDescent="0.25">
      <c r="B87" s="8"/>
      <c r="C87" s="3"/>
      <c r="D87" s="3"/>
      <c r="E87" s="3"/>
      <c r="F87" s="3"/>
      <c r="G87" s="10"/>
      <c r="H87" s="10"/>
      <c r="I87" s="164"/>
      <c r="J87" s="164"/>
    </row>
    <row r="88" spans="2:11" x14ac:dyDescent="0.25">
      <c r="B88" s="3"/>
      <c r="C88" s="3"/>
      <c r="D88" s="3"/>
      <c r="E88" s="3"/>
      <c r="F88" s="3"/>
      <c r="G88" s="10"/>
      <c r="H88" s="10"/>
      <c r="I88" s="10"/>
      <c r="J88" s="10"/>
    </row>
    <row r="89" spans="2:11" x14ac:dyDescent="0.25">
      <c r="B89" s="3"/>
      <c r="C89" s="3"/>
      <c r="D89" s="3"/>
      <c r="E89" s="3"/>
      <c r="F89" s="3"/>
      <c r="G89" s="10"/>
      <c r="H89" s="10"/>
      <c r="I89" s="10"/>
      <c r="J89" s="10"/>
    </row>
    <row r="90" spans="2:11" x14ac:dyDescent="0.25">
      <c r="B90" s="3"/>
      <c r="C90" s="3"/>
      <c r="D90" s="3"/>
      <c r="E90" s="3"/>
      <c r="F90" s="3"/>
      <c r="G90" s="10"/>
      <c r="H90" s="10"/>
      <c r="I90" s="10"/>
      <c r="J90" s="10"/>
    </row>
  </sheetData>
  <mergeCells count="2">
    <mergeCell ref="B2:L2"/>
    <mergeCell ref="G4:H4"/>
  </mergeCells>
  <pageMargins left="0.70866141732283505" right="0.70866141732283505" top="0.74803149606299202" bottom="0.74803149606299202" header="0.31496062992126" footer="0.31496062992126"/>
  <pageSetup paperSize="9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Danci</dc:creator>
  <cp:lastModifiedBy>Smadisova</cp:lastModifiedBy>
  <cp:lastPrinted>2019-11-21T09:43:37Z</cp:lastPrinted>
  <dcterms:created xsi:type="dcterms:W3CDTF">2019-11-08T05:23:28Z</dcterms:created>
  <dcterms:modified xsi:type="dcterms:W3CDTF">2019-11-25T10:58:14Z</dcterms:modified>
</cp:coreProperties>
</file>